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794" firstSheet="29" activeTab="36"/>
  </bookViews>
  <sheets>
    <sheet name="รายละเอียด 1 เม.ย.58" sheetId="48" r:id="rId1"/>
    <sheet name="งบแสดงฐานะการเงิน" sheetId="1" r:id="rId2"/>
    <sheet name="งบทรัพย์สิน" sheetId="2" r:id="rId3"/>
    <sheet name="หมายเหตุ 3" sheetId="9" r:id="rId4"/>
    <sheet name="หมายเหตุ 4" sheetId="10" r:id="rId5"/>
    <sheet name="หมายเหตุ 5" sheetId="12" r:id="rId6"/>
    <sheet name="หมายเหตุ 6" sheetId="13" r:id="rId7"/>
    <sheet name="หมายเหตุ 7" sheetId="14" r:id="rId8"/>
    <sheet name="หมายเหตุ 8" sheetId="15" r:id="rId9"/>
    <sheet name="หมายเหตุ 9" sheetId="16" r:id="rId10"/>
    <sheet name="หมายเหต 11" sheetId="17" r:id="rId11"/>
    <sheet name="หมายเหตุ 10" sheetId="18" r:id="rId12"/>
    <sheet name="หมายเหตุ 12" sheetId="19" r:id="rId13"/>
    <sheet name="หมายเหตุ 13" sheetId="20" r:id="rId14"/>
    <sheet name="หมายเหตุ 14" sheetId="21" r:id="rId15"/>
    <sheet name="หมายเหตุ 15" sheetId="22" r:id="rId16"/>
    <sheet name="หมายเหตุ 16" sheetId="23" r:id="rId17"/>
    <sheet name="รายละเอียดแนบท้ายหมายเหตุ 16" sheetId="24" r:id="rId18"/>
    <sheet name="หมายเหตุ 17 " sheetId="26" r:id="rId19"/>
    <sheet name="ตามแผนงาน 1" sheetId="27" r:id="rId20"/>
    <sheet name="ตามแผนงาน 2" sheetId="25" r:id="rId21"/>
    <sheet name="ตามแผนงาน 3" sheetId="28" r:id="rId22"/>
    <sheet name="ตามแผนงาน 4" sheetId="29" r:id="rId23"/>
    <sheet name="ตามแผนงาน 5" sheetId="30" r:id="rId24"/>
    <sheet name="ตามแผนงาน 6" sheetId="31" r:id="rId25"/>
    <sheet name="ตามแผนงาน 7" sheetId="32" r:id="rId26"/>
    <sheet name="ตามแผนงาน 8" sheetId="33" r:id="rId27"/>
    <sheet name="ตามแผนงาน 9" sheetId="34" r:id="rId28"/>
    <sheet name="ตามแผนงาน 10" sheetId="35" r:id="rId29"/>
    <sheet name="ตามแผนงาน 11" sheetId="36" r:id="rId30"/>
    <sheet name="ตามแผนงาน 12" sheetId="38" r:id="rId31"/>
    <sheet name="ตามแผนงานรวม" sheetId="37" r:id="rId32"/>
    <sheet name="จ่ายจากเงินสะสม" sheetId="39" r:id="rId33"/>
    <sheet name="จ่ายจากเงินทุนสำรองเงินสะสม " sheetId="40" r:id="rId34"/>
    <sheet name="จ่ายจากเงินกู้" sheetId="41" r:id="rId35"/>
    <sheet name="งบแสดงผลจ่ายจากเงินรายรับ" sheetId="42" r:id="rId36"/>
    <sheet name="งบแสดงผลฯเงินรายรับ เงินสะสม" sheetId="43" r:id="rId37"/>
    <sheet name="งบแสดงผลฯเงินรายรับ สะสม ทุน" sheetId="44" r:id="rId38"/>
    <sheet name="งบแสดงฯเงินรายรับ สะสม ทุน กู้" sheetId="45" r:id="rId39"/>
    <sheet name="เปรียบเทียบ ง.ดุล" sheetId="5" r:id="rId40"/>
    <sheet name="เปรัยบเทียบ ง.รับจ่าย" sheetId="6" r:id="rId41"/>
    <sheet name="เปรียบเทียบ ง.ทรัพย์สิน" sheetId="7" r:id="rId42"/>
    <sheet name="คำอธิบาย" sheetId="47" r:id="rId43"/>
  </sheets>
  <definedNames>
    <definedName name="_xlnm.Print_Area" localSheetId="2">งบทรัพย์สิน!$A$1:$D$36</definedName>
    <definedName name="_xlnm.Print_Area" localSheetId="1">งบแสดงฐานะการเงิน!$A$1:$F$62</definedName>
  </definedNames>
  <calcPr calcId="124519"/>
</workbook>
</file>

<file path=xl/calcChain.xml><?xml version="1.0" encoding="utf-8"?>
<calcChain xmlns="http://schemas.openxmlformats.org/spreadsheetml/2006/main">
  <c r="F15" i="43"/>
  <c r="E17"/>
  <c r="F14"/>
  <c r="R28"/>
  <c r="Q28"/>
  <c r="P28"/>
  <c r="O28"/>
  <c r="N28"/>
  <c r="M28"/>
  <c r="L28"/>
  <c r="K28"/>
  <c r="J28"/>
  <c r="I28"/>
  <c r="H28"/>
  <c r="G28"/>
  <c r="D28"/>
  <c r="C28"/>
  <c r="C29" s="1"/>
  <c r="B28"/>
  <c r="R17"/>
  <c r="P17"/>
  <c r="O17"/>
  <c r="N17"/>
  <c r="M17"/>
  <c r="L17"/>
  <c r="K17"/>
  <c r="J17"/>
  <c r="I17"/>
  <c r="H17"/>
  <c r="G17"/>
  <c r="D17"/>
  <c r="C17"/>
  <c r="B17"/>
  <c r="F16"/>
  <c r="F13"/>
  <c r="F12"/>
  <c r="F11"/>
  <c r="F10"/>
  <c r="F9"/>
  <c r="F8"/>
  <c r="F17" s="1"/>
  <c r="F7"/>
  <c r="A1"/>
  <c r="R17" i="42"/>
  <c r="Q17"/>
  <c r="O17"/>
  <c r="N17"/>
  <c r="M17"/>
  <c r="L17"/>
  <c r="K17"/>
  <c r="J17"/>
  <c r="I17"/>
  <c r="H17"/>
  <c r="G17"/>
  <c r="F17"/>
  <c r="E17"/>
  <c r="E16"/>
  <c r="E15"/>
  <c r="E14"/>
  <c r="E13"/>
  <c r="E12"/>
  <c r="E11"/>
  <c r="E10"/>
  <c r="E9"/>
  <c r="E8"/>
  <c r="E7"/>
  <c r="D28"/>
  <c r="C28"/>
  <c r="D17"/>
  <c r="C17"/>
  <c r="C29" s="1"/>
  <c r="H40" i="24"/>
  <c r="G40"/>
  <c r="F40"/>
  <c r="E40"/>
  <c r="D40"/>
  <c r="G43" i="18"/>
  <c r="G42"/>
  <c r="G20"/>
  <c r="F33" i="17"/>
  <c r="H18" i="26"/>
  <c r="G18"/>
  <c r="F18"/>
  <c r="E18"/>
  <c r="D18"/>
  <c r="E20" i="24"/>
  <c r="E41" s="1"/>
  <c r="F20"/>
  <c r="F41" s="1"/>
  <c r="G20"/>
  <c r="G41" s="1"/>
  <c r="H20"/>
  <c r="H41" s="1"/>
  <c r="D20"/>
  <c r="A3" i="45"/>
  <c r="A3" i="44"/>
  <c r="A3" i="41"/>
  <c r="A3" i="40"/>
  <c r="A3" i="39"/>
  <c r="A3" i="37"/>
  <c r="A3" i="38"/>
  <c r="A3" i="36"/>
  <c r="A3" i="35"/>
  <c r="A3" i="34"/>
  <c r="A3" i="33"/>
  <c r="A3" i="32"/>
  <c r="A3" i="31"/>
  <c r="A3" i="30"/>
  <c r="A3" i="29"/>
  <c r="A3" i="28"/>
  <c r="A3" i="25"/>
  <c r="A3" i="26"/>
  <c r="A3" i="24"/>
  <c r="A3" i="23"/>
  <c r="A3" i="22"/>
  <c r="A3" i="21"/>
  <c r="A3" i="20"/>
  <c r="A3" i="19"/>
  <c r="A3" i="16"/>
  <c r="A3" i="15"/>
  <c r="A3" i="14"/>
  <c r="A3" i="13"/>
  <c r="A3" i="12"/>
  <c r="A3" i="10"/>
  <c r="S17" i="43" l="1"/>
  <c r="D41" i="24"/>
  <c r="F19" i="21"/>
  <c r="C19"/>
  <c r="O30" i="45"/>
  <c r="N30"/>
  <c r="M30"/>
  <c r="L30"/>
  <c r="K30"/>
  <c r="J30"/>
  <c r="I30"/>
  <c r="H30"/>
  <c r="G30"/>
  <c r="F30"/>
  <c r="E30"/>
  <c r="D30"/>
  <c r="B30"/>
  <c r="C29"/>
  <c r="C28"/>
  <c r="C27"/>
  <c r="C26"/>
  <c r="C30" s="1"/>
  <c r="C25"/>
  <c r="C23"/>
  <c r="C22"/>
  <c r="C21"/>
  <c r="B19"/>
  <c r="C18"/>
  <c r="C17"/>
  <c r="C16"/>
  <c r="C15"/>
  <c r="C14"/>
  <c r="C13"/>
  <c r="C12"/>
  <c r="C11"/>
  <c r="C10"/>
  <c r="C9"/>
  <c r="C8"/>
  <c r="C19" s="1"/>
  <c r="A1"/>
  <c r="O30" i="44"/>
  <c r="N30"/>
  <c r="M30"/>
  <c r="L30"/>
  <c r="K30"/>
  <c r="J30"/>
  <c r="I30"/>
  <c r="H30"/>
  <c r="G30"/>
  <c r="F30"/>
  <c r="E30"/>
  <c r="D30"/>
  <c r="B30"/>
  <c r="C29"/>
  <c r="C28"/>
  <c r="C27"/>
  <c r="C26"/>
  <c r="C25"/>
  <c r="C23"/>
  <c r="C22"/>
  <c r="C21"/>
  <c r="B19"/>
  <c r="C18"/>
  <c r="C17"/>
  <c r="C16"/>
  <c r="C15"/>
  <c r="C14"/>
  <c r="C13"/>
  <c r="C12"/>
  <c r="C11"/>
  <c r="C10"/>
  <c r="C9"/>
  <c r="C8"/>
  <c r="C19" s="1"/>
  <c r="A1"/>
  <c r="B28" i="42"/>
  <c r="B17"/>
  <c r="Q28"/>
  <c r="P28"/>
  <c r="O28"/>
  <c r="N28"/>
  <c r="M28"/>
  <c r="L28"/>
  <c r="K28"/>
  <c r="J28"/>
  <c r="I28"/>
  <c r="H28"/>
  <c r="G28"/>
  <c r="F28"/>
  <c r="A1"/>
  <c r="N17" i="41"/>
  <c r="M17"/>
  <c r="L17"/>
  <c r="K17"/>
  <c r="J17"/>
  <c r="I17"/>
  <c r="H17"/>
  <c r="G17"/>
  <c r="F17"/>
  <c r="E17"/>
  <c r="D17"/>
  <c r="C17"/>
  <c r="O16"/>
  <c r="O15"/>
  <c r="O14"/>
  <c r="O13"/>
  <c r="O17" s="1"/>
  <c r="O12"/>
  <c r="O11"/>
  <c r="O10"/>
  <c r="O9"/>
  <c r="O8"/>
  <c r="O7"/>
  <c r="A1"/>
  <c r="O17" i="40"/>
  <c r="N17"/>
  <c r="M17"/>
  <c r="L17"/>
  <c r="K17"/>
  <c r="J17"/>
  <c r="I17"/>
  <c r="H17"/>
  <c r="G17"/>
  <c r="F17"/>
  <c r="E17"/>
  <c r="D17"/>
  <c r="C17"/>
  <c r="O16"/>
  <c r="O15"/>
  <c r="O14"/>
  <c r="O13"/>
  <c r="O12"/>
  <c r="O11"/>
  <c r="O10"/>
  <c r="O9"/>
  <c r="O8"/>
  <c r="O7"/>
  <c r="A1"/>
  <c r="N17" i="39"/>
  <c r="M17"/>
  <c r="L17"/>
  <c r="K17"/>
  <c r="J17"/>
  <c r="I17"/>
  <c r="H17"/>
  <c r="G17"/>
  <c r="F17"/>
  <c r="E17"/>
  <c r="D17"/>
  <c r="C17"/>
  <c r="O16"/>
  <c r="O15"/>
  <c r="O14"/>
  <c r="O13"/>
  <c r="O12"/>
  <c r="O11"/>
  <c r="O10"/>
  <c r="O9"/>
  <c r="O8"/>
  <c r="O7"/>
  <c r="O17" s="1"/>
  <c r="A1"/>
  <c r="P8" i="37"/>
  <c r="P9"/>
  <c r="P10"/>
  <c r="P11"/>
  <c r="P12"/>
  <c r="P13"/>
  <c r="P14"/>
  <c r="P15"/>
  <c r="P16"/>
  <c r="P7"/>
  <c r="H7" i="25"/>
  <c r="H8"/>
  <c r="H9"/>
  <c r="H10"/>
  <c r="H11"/>
  <c r="H12"/>
  <c r="H13"/>
  <c r="H14"/>
  <c r="H15"/>
  <c r="H6"/>
  <c r="H7" i="28"/>
  <c r="H8"/>
  <c r="H9"/>
  <c r="H10"/>
  <c r="H11"/>
  <c r="H12"/>
  <c r="H13"/>
  <c r="H14"/>
  <c r="H15"/>
  <c r="H6"/>
  <c r="I7" i="29"/>
  <c r="I8"/>
  <c r="I9"/>
  <c r="I10"/>
  <c r="I11"/>
  <c r="I12"/>
  <c r="I13"/>
  <c r="I14"/>
  <c r="I15"/>
  <c r="I6"/>
  <c r="I7" i="30"/>
  <c r="I8"/>
  <c r="I9"/>
  <c r="I10"/>
  <c r="I11"/>
  <c r="I12"/>
  <c r="I13"/>
  <c r="I14"/>
  <c r="I15"/>
  <c r="I6"/>
  <c r="G7" i="31"/>
  <c r="G8"/>
  <c r="G9"/>
  <c r="G10"/>
  <c r="G11"/>
  <c r="G12"/>
  <c r="G13"/>
  <c r="G14"/>
  <c r="G15"/>
  <c r="G6"/>
  <c r="J7" i="32"/>
  <c r="J8"/>
  <c r="J9"/>
  <c r="J10"/>
  <c r="J11"/>
  <c r="J12"/>
  <c r="J13"/>
  <c r="J14"/>
  <c r="J15"/>
  <c r="J6"/>
  <c r="G7" i="33"/>
  <c r="G8"/>
  <c r="G9"/>
  <c r="G10"/>
  <c r="G11"/>
  <c r="G12"/>
  <c r="G13"/>
  <c r="G14"/>
  <c r="G15"/>
  <c r="G6"/>
  <c r="I7" i="34"/>
  <c r="I8"/>
  <c r="I9"/>
  <c r="I10"/>
  <c r="I11"/>
  <c r="I12"/>
  <c r="I13"/>
  <c r="I14"/>
  <c r="I15"/>
  <c r="I6"/>
  <c r="G7" i="35"/>
  <c r="G8"/>
  <c r="G9"/>
  <c r="G10"/>
  <c r="G11"/>
  <c r="G12"/>
  <c r="G13"/>
  <c r="G14"/>
  <c r="G15"/>
  <c r="G6"/>
  <c r="G7" i="36"/>
  <c r="G8"/>
  <c r="G9"/>
  <c r="G10"/>
  <c r="G11"/>
  <c r="G12"/>
  <c r="G13"/>
  <c r="G14"/>
  <c r="G15"/>
  <c r="G6"/>
  <c r="H7" i="38"/>
  <c r="H8"/>
  <c r="H9"/>
  <c r="H10"/>
  <c r="H11"/>
  <c r="H12"/>
  <c r="H13"/>
  <c r="H14"/>
  <c r="H15"/>
  <c r="H6"/>
  <c r="G16"/>
  <c r="F16"/>
  <c r="E16"/>
  <c r="D16"/>
  <c r="O17" i="37"/>
  <c r="N17"/>
  <c r="M17"/>
  <c r="L17"/>
  <c r="K17"/>
  <c r="J17"/>
  <c r="I17"/>
  <c r="H17"/>
  <c r="G17"/>
  <c r="F17"/>
  <c r="E17"/>
  <c r="D17"/>
  <c r="F16" i="36"/>
  <c r="E16"/>
  <c r="D16"/>
  <c r="F16" i="35"/>
  <c r="E16"/>
  <c r="D16"/>
  <c r="H16" i="34"/>
  <c r="G16"/>
  <c r="F16"/>
  <c r="E16"/>
  <c r="D16"/>
  <c r="F16" i="33"/>
  <c r="E16"/>
  <c r="D16"/>
  <c r="I16" i="32"/>
  <c r="H16"/>
  <c r="G16"/>
  <c r="F16"/>
  <c r="E16"/>
  <c r="D16"/>
  <c r="F16" i="31"/>
  <c r="E16"/>
  <c r="D16"/>
  <c r="I16" i="30"/>
  <c r="H16"/>
  <c r="G16"/>
  <c r="F16"/>
  <c r="E16"/>
  <c r="D16"/>
  <c r="I16" i="29"/>
  <c r="H16"/>
  <c r="G16"/>
  <c r="F16"/>
  <c r="E16"/>
  <c r="D16"/>
  <c r="G16" i="28"/>
  <c r="F16"/>
  <c r="E16"/>
  <c r="D16"/>
  <c r="F8" i="27"/>
  <c r="F9"/>
  <c r="F10"/>
  <c r="F11"/>
  <c r="F12"/>
  <c r="F13"/>
  <c r="F14"/>
  <c r="F15"/>
  <c r="F16"/>
  <c r="F7"/>
  <c r="G16" i="25"/>
  <c r="F16"/>
  <c r="E16"/>
  <c r="D16"/>
  <c r="E17" i="27"/>
  <c r="D17"/>
  <c r="A1" i="38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D10" i="23"/>
  <c r="E11" s="1"/>
  <c r="F14" s="1"/>
  <c r="F15" s="1"/>
  <c r="F25" s="1"/>
  <c r="F24" l="1"/>
  <c r="C31" i="45"/>
  <c r="C30" i="44"/>
  <c r="C31" s="1"/>
  <c r="P17" i="37"/>
  <c r="H16" i="25"/>
  <c r="H16" i="28"/>
  <c r="G16" i="31"/>
  <c r="J16" i="32"/>
  <c r="G16" i="33"/>
  <c r="I16" i="34"/>
  <c r="G16" i="35"/>
  <c r="G16" i="36"/>
  <c r="H16" i="38"/>
  <c r="F17" i="27"/>
  <c r="A1" i="23" l="1"/>
  <c r="F12" i="22"/>
  <c r="A1"/>
  <c r="A1" i="21"/>
  <c r="F12" i="20"/>
  <c r="A1"/>
  <c r="F13" i="19"/>
  <c r="A1"/>
  <c r="A1" i="18"/>
  <c r="F18" i="17"/>
  <c r="F34" s="1"/>
  <c r="F12" i="16"/>
  <c r="A1"/>
  <c r="F12" i="15"/>
  <c r="A1"/>
  <c r="F12" i="14"/>
  <c r="A1"/>
  <c r="F10" i="13"/>
  <c r="A1"/>
  <c r="D20" i="12"/>
  <c r="C20"/>
  <c r="D15"/>
  <c r="C15"/>
  <c r="D10"/>
  <c r="C10"/>
  <c r="C21" s="1"/>
  <c r="A1"/>
  <c r="F9" i="10"/>
  <c r="A1"/>
  <c r="F10" i="9"/>
  <c r="A1"/>
  <c r="D35" i="2"/>
  <c r="F39" i="1" s="1"/>
  <c r="B35" i="2"/>
  <c r="F28" i="1"/>
  <c r="F22"/>
  <c r="F47"/>
  <c r="F52"/>
  <c r="F58"/>
  <c r="D4" i="2"/>
  <c r="A32" i="1"/>
  <c r="A1" i="2"/>
  <c r="F59" i="1" l="1"/>
  <c r="D36" i="2"/>
  <c r="F8" i="1"/>
  <c r="F61" s="1"/>
  <c r="D21" i="12"/>
  <c r="F29" i="1"/>
  <c r="F60" l="1"/>
</calcChain>
</file>

<file path=xl/sharedStrings.xml><?xml version="1.0" encoding="utf-8"?>
<sst xmlns="http://schemas.openxmlformats.org/spreadsheetml/2006/main" count="1548" uniqueCount="579">
  <si>
    <t>งบแสดงฐานะการเงิน</t>
  </si>
  <si>
    <t>สินทรัพย์</t>
  </si>
  <si>
    <t>ทรัพย์สินตามงบทรัพย์สิน</t>
  </si>
  <si>
    <t>เงินสดและเงินฝากธนาคาร</t>
  </si>
  <si>
    <t>เงินฝาก - เงินทุนส่งเสริมกิจการเทศบาล (ก.ส.ท.)</t>
  </si>
  <si>
    <t>เงินกองทุนสะสมองค์การบริหารส่วนจังหวัด (ก.ส.อ.)</t>
  </si>
  <si>
    <t>ลูกหนี้ค่าภาษี</t>
  </si>
  <si>
    <t>ลูกหนี้ - ภาษีโรงเรือน</t>
  </si>
  <si>
    <t>ลูกหนี้เงินยืม</t>
  </si>
  <si>
    <t>ลูกหนี้เงินยืมเงินสะสม</t>
  </si>
  <si>
    <t>ลูกหนี้เงินทุนโครงการเศรษฐกิจชุมชน</t>
  </si>
  <si>
    <t>ลูกหนี้อื่น ๆ</t>
  </si>
  <si>
    <t>หุ้นในโรงพิมพ์อาสารักษาดินแดน</t>
  </si>
  <si>
    <t xml:space="preserve">ทรัพย์สินที่เกิดจากการกู้ </t>
  </si>
  <si>
    <t>รวมสินทรัพย์</t>
  </si>
  <si>
    <t>หนี้สิน</t>
  </si>
  <si>
    <t>ทุนทรัพย์สิน</t>
  </si>
  <si>
    <t>เงินรับฝาก</t>
  </si>
  <si>
    <t>รายจ่ายค้างจ่าย</t>
  </si>
  <si>
    <t>ฏีกาค้างจ่าย</t>
  </si>
  <si>
    <t>รายจ่ายผัดส่งใบสำคัญ</t>
  </si>
  <si>
    <t>เจ้าหนี้เงินกู้</t>
  </si>
  <si>
    <t>หนี้สินหมุนเวียนอื่น</t>
  </si>
  <si>
    <t>หนี้สินไม่หมุนเวียนอื่น</t>
  </si>
  <si>
    <t>รวมหนี้สิน</t>
  </si>
  <si>
    <t xml:space="preserve">เงินสะสม  </t>
  </si>
  <si>
    <t>เงินทุนสำรองเงินสะสม</t>
  </si>
  <si>
    <t>รวมเงินสะสม</t>
  </si>
  <si>
    <t>รวมหนี้สินและเงินสะสม</t>
  </si>
  <si>
    <t>ณ วันที่ 30 กันยายน 2558</t>
  </si>
  <si>
    <t>หนี้สินและเงินสะสม</t>
  </si>
  <si>
    <t>ที่ดิน</t>
  </si>
  <si>
    <t>อาคาร</t>
  </si>
  <si>
    <t>บ้านพัก</t>
  </si>
  <si>
    <t xml:space="preserve">อื่น ๆ </t>
  </si>
  <si>
    <t>ครุภัณฑ์สำนักงาน</t>
  </si>
  <si>
    <t>ครุภัณฑ์การศึกษา</t>
  </si>
  <si>
    <t>ครุภัณฑ์ยานพาหนะและขนส่ง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</si>
  <si>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</si>
  <si>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</si>
  <si>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</si>
  <si>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ครุภัณฑ์โฆษณาและเผยแพร่</t>
  </si>
  <si>
    <t>ครุภัณฑ์วิทยาศาสตร์และการแพทย์</t>
  </si>
  <si>
    <t>ครุภัณฑ์งานบ้านงานครัว</t>
  </si>
  <si>
    <t>ครุภัณฑ์โรงงาน</t>
  </si>
  <si>
    <t>ครุภัณฑ์ดับเพลิง</t>
  </si>
  <si>
    <t>ครุภัณฑ์กีฬา</t>
  </si>
  <si>
    <t>ครุภัณฑ์สำรวจ</t>
  </si>
  <si>
    <t>ครุภัณฑ์อาวุธ</t>
  </si>
  <si>
    <t>ครุภัณฑ์ดนตรีและนาฏศิลป์</t>
  </si>
  <si>
    <t>ครุภัณฑ์คอมพิวเตอร์</t>
  </si>
  <si>
    <t>ครุภัณฑ์การโยธา</t>
  </si>
  <si>
    <t>รวมครุภัณฑ์</t>
  </si>
  <si>
    <t>รวมที่ดิน อาคารสิ่งปลูกสร้างและครุภัณฑ์</t>
  </si>
  <si>
    <t>งบทรัพย์สิน</t>
  </si>
  <si>
    <t>รายได้</t>
  </si>
  <si>
    <t>เงินกู้</t>
  </si>
  <si>
    <t>เงินอุทิศ</t>
  </si>
  <si>
    <t>เงินรับโอน</t>
  </si>
  <si>
    <t>เงินอุดหนุน</t>
  </si>
  <si>
    <t xml:space="preserve">           เงินสะสม</t>
  </si>
  <si>
    <t xml:space="preserve">           เงินทุนสำรองเงินสะสม</t>
  </si>
  <si>
    <t>ประมาณการ</t>
  </si>
  <si>
    <t>หน่วย : บาท</t>
  </si>
  <si>
    <t>จำนวนเงิน</t>
  </si>
  <si>
    <t>รายการ</t>
  </si>
  <si>
    <t>รายรับ</t>
  </si>
  <si>
    <t>รายจ่าย</t>
  </si>
  <si>
    <t>ก.  อสังหาริมทรัพย์</t>
  </si>
  <si>
    <t>ประเภททรัพย์สิน</t>
  </si>
  <si>
    <t>ข.  สังหาริมทรัพย์</t>
  </si>
  <si>
    <t>ราคาทรัพย์สิน</t>
  </si>
  <si>
    <t>รวมรายรับ</t>
  </si>
  <si>
    <t>แหล่งที่มาของทรัพย์สิน</t>
  </si>
  <si>
    <t>อปท.(ระเบียบ ปี 43)</t>
  </si>
  <si>
    <t>ณ วันที่ 30 กันยายน พ.ศ. .......</t>
  </si>
  <si>
    <t>ทรัพย์สิน</t>
  </si>
  <si>
    <t>ทรัพย์สินตามงบทรัพย์สิน  (หมายเหตุ 1)</t>
  </si>
  <si>
    <t>เงินสด เงินฝากธนาคารและเงินฝากคลังจังหวัด (หมายเหตุ 2)</t>
  </si>
  <si>
    <t>หรือ เงินกองทุนสะสมองค์การบริหารส่วนจังหวัด (ก.ส.อ.)</t>
  </si>
  <si>
    <t>เงินอุดหนุนเฉพาะกิจฝากจังหวัด</t>
  </si>
  <si>
    <t xml:space="preserve">        - ภาษีบำรุงท้องที่</t>
  </si>
  <si>
    <t xml:space="preserve">        - ภาษีป้าย</t>
  </si>
  <si>
    <t>รายได้ค้างรับ</t>
  </si>
  <si>
    <t>หุ้นในโรงพิมพ์ส่วนท้องถิ่น</t>
  </si>
  <si>
    <t>รวมทรัพย์สิน</t>
  </si>
  <si>
    <t>รายจ่ายผัดส่งใบสำคัญ    (หมายเหตุ  6)</t>
  </si>
  <si>
    <t>ทรัพย์สินตามงบทรัพย์สิน  (หมายเหตุ  1)</t>
  </si>
  <si>
    <t>เจ้าหนี้    (หมายเหตุ  3)</t>
  </si>
  <si>
    <t>เงินรับฝากต่าง ๆ   (หมายเหตุ  4)</t>
  </si>
  <si>
    <t>รายจ่ายค้างจ่าย    (หมายเหตุ  5)</t>
  </si>
  <si>
    <t>เงินอุดหนุนเฉพาะกิจค้างจ่าย    (หมายเหตุ  7)</t>
  </si>
  <si>
    <t>เงินสะสม   (หมายเหตุ  8)</t>
  </si>
  <si>
    <t>อปท.(ระเบียบ ปี 47)</t>
  </si>
  <si>
    <t xml:space="preserve">     เงินสดในมือ</t>
  </si>
  <si>
    <t xml:space="preserve">     เงินสด</t>
  </si>
  <si>
    <t xml:space="preserve">     ธนาคาร ...............ประจำ</t>
  </si>
  <si>
    <t xml:space="preserve">     ธนาคาร ...............ออมทรัพย์</t>
  </si>
  <si>
    <t xml:space="preserve">     เงินฝากคลังจังหวัด</t>
  </si>
  <si>
    <t>เงินอุดหนุนทั่วไปฝากจังหวัด</t>
  </si>
  <si>
    <t xml:space="preserve">เงินรับฝากต่าง ๆ  </t>
  </si>
  <si>
    <t>เงินเบิกตัดปี   (รายจ่ายค้างจ่าย)</t>
  </si>
  <si>
    <t xml:space="preserve">เงินอุดหนุนทั่วไปค้างจ่าย    </t>
  </si>
  <si>
    <t xml:space="preserve">รายจ่ายผัดส่งใบสำคัญ    </t>
  </si>
  <si>
    <t>เงินสะสม   30 ก.ย. ..............</t>
  </si>
  <si>
    <t xml:space="preserve">    เงินสะสม   1 ต.ค. ..............</t>
  </si>
  <si>
    <t xml:space="preserve">    บวก  รับจริงสูงกว่าจ่ายจริง</t>
  </si>
  <si>
    <t xml:space="preserve">    บวก  รายได้ค้างรับ</t>
  </si>
  <si>
    <t xml:space="preserve">    หัก    จ่ายขาดเงินสะสม</t>
  </si>
  <si>
    <t>รวม หนี้สิน เงินสะสมและทุนทรัพย์สิน</t>
  </si>
  <si>
    <t>ทรัพย์สินตามงบทรัพย์สิน   (หมาเหตุ  2)</t>
  </si>
  <si>
    <t>เงินสดและเงินฝากธนาคาร    (หมายเหตุ  3)</t>
  </si>
  <si>
    <t>รายได้จากรัฐบาลค้างรับ    (หมายเหตุ  4)</t>
  </si>
  <si>
    <t>ลูกหนี้ค่าภาษี     (หมายเหตุ  5)</t>
  </si>
  <si>
    <t>ลูกหนี้รายได้อื่น ๆ    (หมายเหตุ  6)</t>
  </si>
  <si>
    <t>ลูกหนี้อื่น ๆ     (หมายเหตุ  7)</t>
  </si>
  <si>
    <t>ทรัพย์สินที่เกิดจากการกู้    (หมายเหตุ  2)</t>
  </si>
  <si>
    <t>สินทรัพย์ไม่หมุนเวียนอื่น   (หมายเหตุ  9) )</t>
  </si>
  <si>
    <t>สินทรัพย์หมุนเวียนอื่น    (หมายเหตุ  8) )</t>
  </si>
  <si>
    <t>ทุนทรัพย์สิน    (หมายเหตุ  2)</t>
  </si>
  <si>
    <t>เจ้าหนี้เงินกู้    (หมายเหตุ  14)</t>
  </si>
  <si>
    <t>เงินรับฝาก     (หมายเหตุ  12)</t>
  </si>
  <si>
    <t>รายจ่ายค้างจ่าย     (หมายเหตุ  10)</t>
  </si>
  <si>
    <t>ฏีกาค้างจ่าย    (หมายเหตุ  11)</t>
  </si>
  <si>
    <t>เงินสะสม    (หมายเหตุ  16)</t>
  </si>
  <si>
    <t>เงินทุนสำรองเงินสะสม    (หมายเหตุ  17)</t>
  </si>
  <si>
    <t>หนี้สินหมุนเวียนอื่น    (หมายเหตุ  13)</t>
  </si>
  <si>
    <t>สำรองรายรับ</t>
  </si>
  <si>
    <t>เงินฝาก  ก.ส.อ.</t>
  </si>
  <si>
    <t>เงินฝาก  ก.ส.ท.</t>
  </si>
  <si>
    <t xml:space="preserve">          รวมสินทรัพย์หมุนเวียน</t>
  </si>
  <si>
    <t xml:space="preserve">          รวมสินทรัพย์ไม่หมุนเวียน</t>
  </si>
  <si>
    <t xml:space="preserve">          รวมหนี้สินหมุนเวียน</t>
  </si>
  <si>
    <t>หนี้สินไม่หมุนเวียนอื่น   (หมายเหตุ  15)</t>
  </si>
  <si>
    <t xml:space="preserve">          รวมหนี้สินไม่หมุนเวียน</t>
  </si>
  <si>
    <t xml:space="preserve">          รวมเงินสะสม</t>
  </si>
  <si>
    <t>อปท.(ระเบียบ ปี 58)</t>
  </si>
  <si>
    <t>อปท. (ระเบียบ ปี 43)</t>
  </si>
  <si>
    <t>งบแสดงผลการดำเนินงานจ่ายจากเงินรายรับ</t>
  </si>
  <si>
    <t>ภาษีอากร</t>
  </si>
  <si>
    <t>ค่าธรรมเนียมค่าปรับและใบอนุญาต</t>
  </si>
  <si>
    <t>รายได้จากสาธารณูปโภค</t>
  </si>
  <si>
    <t>รายได้เบ็ดเตล็ด</t>
  </si>
  <si>
    <t>รายได้จากทุน</t>
  </si>
  <si>
    <t>รัฐบาลจัดสรรให้</t>
  </si>
  <si>
    <t>อุดหนุนทั่วไป</t>
  </si>
  <si>
    <t>เงินอุดหนุนเฉพาะกิจ</t>
  </si>
  <si>
    <t xml:space="preserve">     รวมรายรับ</t>
  </si>
  <si>
    <t>ตั้งแต่วันที่ 1 ตุลาคม 25..  ถึง วันที่ 30 กันยายน 25..</t>
  </si>
  <si>
    <t>เงินเดือน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</si>
  <si>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</si>
  <si>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</si>
  <si>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</si>
  <si>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</si>
  <si>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</si>
  <si>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สาธารณูปโภค</t>
  </si>
  <si>
    <t>รายจ่ายอื่น</t>
  </si>
  <si>
    <t>งบกลาง</t>
  </si>
  <si>
    <t>ค่าครุภัณฑ์   (หมายเหตุ 1)</t>
  </si>
  <si>
    <t>ค่าที่ดินและสิ่งก่อสร้าง   (หมายเหตุ 2)</t>
  </si>
  <si>
    <t xml:space="preserve">     รวมรายจ่าย</t>
  </si>
  <si>
    <t>รายรับสูงกว่าหรือ (ต่ำกว่า) รายจ่าย</t>
  </si>
  <si>
    <t>ณ วันที่ 30 กันยายน 25..</t>
  </si>
  <si>
    <t>งบรายรับ - รายจ่ายตามงบประมาณ ประจำปี พ.ศ.25..</t>
  </si>
  <si>
    <t>เงินอุดหนุนจากรัฐบาล</t>
  </si>
  <si>
    <t xml:space="preserve">ค่าครุภัณฑ์ </t>
  </si>
  <si>
    <t>ค่าที่ดินและสิ่งก่อสร้าง</t>
  </si>
  <si>
    <t>จ่ายเงินอุดหนุนจากรัฐบาล</t>
  </si>
  <si>
    <t>รายได้จากทรัพย์สิน</t>
  </si>
  <si>
    <t>อปท. (ระเบียบ ปี 47)</t>
  </si>
  <si>
    <t>อปท. (ระเบียบ ปี 58)</t>
  </si>
  <si>
    <t>หมวดภาษีจัดสรร</t>
  </si>
  <si>
    <t>หมวดเงินอุดหนุนทั่วไป</t>
  </si>
  <si>
    <t>หมวดเงินอุดหนุนระบุวัตถุประสงค์ / เฉพาะกิจ</t>
  </si>
  <si>
    <t>เงินเดือน  (ฝ่ายการเมือง)</t>
  </si>
  <si>
    <t>เงินเดือน  (ฝ่ายประจำ)</t>
  </si>
  <si>
    <t>ณ วันที่ 30 กันยายน พ.ศ. 25..</t>
  </si>
  <si>
    <t>ก.อสังหาริมทรัพย์</t>
  </si>
  <si>
    <t xml:space="preserve">     เป็นกรรมขององค์กรปกครองส่วนท้องถิ่น</t>
  </si>
  <si>
    <t>ใช้ประโยชน์โดยตรง  เช่น ที่ดิน  อาคาร เป็นต้น</t>
  </si>
  <si>
    <t>ให้บันทึกราคาทรัพย์สินที่ได้มา หรือมีผู้บริจาคให้</t>
  </si>
  <si>
    <t>รวมที่ดิน อาคารแลสิ่งปลูกสร้าง</t>
  </si>
  <si>
    <t>งบทรัพย์สิน (ต่อ)</t>
  </si>
  <si>
    <t>เงินสะสม</t>
  </si>
  <si>
    <t>หมายเหตุ</t>
  </si>
  <si>
    <t>สินทรัพย์หมุนเวียน</t>
  </si>
  <si>
    <t>รายได้จากรัฐบาลค้างรับ</t>
  </si>
  <si>
    <t xml:space="preserve">ลูกหนี้รายได้อื่น ๆ </t>
  </si>
  <si>
    <t xml:space="preserve">สินทรัพย์หมุนเวียนอื่น </t>
  </si>
  <si>
    <t>รวมสินทรัพย์หมุนเวียน</t>
  </si>
  <si>
    <t>ไม่สินทรัพย์หมุนเวียน</t>
  </si>
  <si>
    <t>ไม่สินทรัพย์หมุนเวียนอื่น</t>
  </si>
  <si>
    <t>รวมไม่สินทรัพย์หมุนเวียน</t>
  </si>
  <si>
    <t>หนี้สินหมุนเวียน</t>
  </si>
  <si>
    <t>รวมหนี้สินหมุนเวียน</t>
  </si>
  <si>
    <t>หนี้สินไม่หมุนเวียน</t>
  </si>
  <si>
    <t>รวมหนี้สินไม่หมุนเวียน</t>
  </si>
  <si>
    <t xml:space="preserve">ครุภัณฑ์อื่น ๆ </t>
  </si>
  <si>
    <t>ชื่อ</t>
  </si>
  <si>
    <t>รวมจำนวนเงินแหล่งที่มาของทรัพย์สิน</t>
  </si>
  <si>
    <t>หมายเหตุประกอบงบแสดงฐานะการเงิน</t>
  </si>
  <si>
    <t>หมายเหตุ 3  เงินสดและเงินฝากธนาคาร</t>
  </si>
  <si>
    <t>เงินสด</t>
  </si>
  <si>
    <t>ฯลฯ</t>
  </si>
  <si>
    <t>รวม</t>
  </si>
  <si>
    <t>หมายเหตุ 4  รายได้จากรัฐบาลค้างรับ</t>
  </si>
  <si>
    <t>หมายเหตุ 5  ลูกหนี้ค่าภาษี</t>
  </si>
  <si>
    <t>ประเภทลูกหนี้</t>
  </si>
  <si>
    <t>ประจำปี</t>
  </si>
  <si>
    <t>จำนวนราย</t>
  </si>
  <si>
    <t>ลูกหนี้ภาษีโรงเรือนและที่ดิน</t>
  </si>
  <si>
    <t>รวมทั้งสิ้น</t>
  </si>
  <si>
    <t>ลูกหนี้ภาษีบำรุงท้องที่</t>
  </si>
  <si>
    <t>ลูกหนี้ภาษีป้าย</t>
  </si>
  <si>
    <t>หมายเหตุ 6  ลูกหนี้รายได้อื่น ๆ</t>
  </si>
  <si>
    <t>ลูกหนี้ค่าน้ำประปา</t>
  </si>
  <si>
    <t>หมายเหตุ 7  ลูกหนี้อื่น ๆ</t>
  </si>
  <si>
    <t>ลูกหนี้ค่า....................................</t>
  </si>
  <si>
    <t>หมายเหตุ 8  สินทรัพย์หมุนเวียนอื่น</t>
  </si>
  <si>
    <t>จ่ายล่วงหน้า</t>
  </si>
  <si>
    <t>เงินขาดบัญชี</t>
  </si>
  <si>
    <t>เงินประกัน</t>
  </si>
  <si>
    <t>หมายเหตุ 9  สินทรัพย์ไม่หมุนเวียนอื่น</t>
  </si>
  <si>
    <t>หมายเหตุ 10 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</si>
  <si>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</si>
  <si>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</si>
  <si>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</si>
  <si>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</si>
  <si>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</si>
  <si>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</si>
  <si>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11  ฎีกาค้างจ่าย</t>
  </si>
  <si>
    <t>เลขที่ผู้เบิก</t>
  </si>
  <si>
    <t>หมายเหตุ 12  เงินรับฝาก</t>
  </si>
  <si>
    <t>ภาษีหัก ณ ที่จ่าย</t>
  </si>
  <si>
    <t>เงินประกันสัญญา</t>
  </si>
  <si>
    <t>......................................................</t>
  </si>
  <si>
    <t>หมายเหตุ 13  หนี้สินหมุนเวียนอื่น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</si>
  <si>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</si>
  <si>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</si>
  <si>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</si>
  <si>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</si>
  <si>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เลขที่</t>
  </si>
  <si>
    <t>ลงวันที่</t>
  </si>
  <si>
    <t>เงินต้นค้างชำระ</t>
  </si>
  <si>
    <t>ปีสิ้นสุดสัญญา</t>
  </si>
  <si>
    <t>ทั้งนี้   องค์กา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จำนวน  ................................................................. บาท</t>
  </si>
  <si>
    <t>หมายเหตุ 15  หนี้สินไม่หมุนเวียน</t>
  </si>
  <si>
    <t>............................................................................</t>
  </si>
  <si>
    <t>รายรับจริงสูงกว่ารายจ่ายจริง</t>
  </si>
  <si>
    <t>บวก</t>
  </si>
  <si>
    <t>รายรับจริงสูงกว่ารายจ่ายจริงหลังหักเงินทุนสำรองเงินสะสม</t>
  </si>
  <si>
    <t>รับเพิ่มระหว่างปี</t>
  </si>
  <si>
    <t>หัก</t>
  </si>
  <si>
    <t>จ่ายขาดเงินสะสม</t>
  </si>
  <si>
    <t>เงินสะสม  ณ  30  กันยายน ...........  ประกอบด้วย</t>
  </si>
  <si>
    <t>2. ลูกหนี้ค่าภาษี</t>
  </si>
  <si>
    <t>1. เงินฝาก ก.ส.ท.   หรือ  เงินฝาก ก.ส.อ.</t>
  </si>
  <si>
    <t>3. หุ้นในโรงพิมพ์อาสารักษาดินแดน</t>
  </si>
  <si>
    <t>4. ลูกหนี้รายได้อื่น ๆ</t>
  </si>
  <si>
    <t>5. ทรัพย์สินที่เกิดจากเงินกู้ที่ชำระหนี้แล้ว   (ผลต่างระหว่างทรัพย์สินเกิดจากเงินกู้และเจ้าหนี้เงินกู้)</t>
  </si>
  <si>
    <t>6. เงินสะสมที่สามารถนำไปใช้ได้</t>
  </si>
  <si>
    <r>
      <t>หัก</t>
    </r>
    <r>
      <rPr>
        <b/>
        <sz val="16"/>
        <rFont val="TH SarabunPSK"/>
        <family val="2"/>
      </rPr>
      <t xml:space="preserve">    </t>
    </r>
    <r>
      <rPr>
        <sz val="16"/>
        <rFont val="TH SarabunPSK"/>
        <family val="2"/>
      </rPr>
      <t>25% ของรายรับจริงสูงกว่ารายจ่ายจริง (เงินทุนสำรองเงินสะสม)</t>
    </r>
  </si>
  <si>
    <t>รายละเอียดแนบท้ายหมายเหตุ 16  เงินสะสม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</si>
  <si>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</si>
  <si>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</si>
  <si>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</si>
  <si>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</si>
  <si>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</si>
  <si>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หมายเหตุ 17  เงินทุนสำรองเงินสะสม</t>
  </si>
  <si>
    <t>ตั้งแต่วันที่  1  ตุลาคม .........................  ถึง  ........................................</t>
  </si>
  <si>
    <t>งบ</t>
  </si>
  <si>
    <t>หมายเหตุ   ระบุเงินงบประมาณหรือเงินอุดหนุนระบุวัตถุประสงค์ / เฉพาะกิจ</t>
  </si>
  <si>
    <t>งบบุคลากร</t>
  </si>
  <si>
    <t>เงินเดือน(ฝ่ายการเมือง)</t>
  </si>
  <si>
    <t>เงินเดือน(ฝ่ายประจำ)</t>
  </si>
  <si>
    <t>งบดำเนินการ</t>
  </si>
  <si>
    <t>ค่าสาธารณูปโภค</t>
  </si>
  <si>
    <t>ค่าครุภัณฑ์</t>
  </si>
  <si>
    <t>งบลงทุน</t>
  </si>
  <si>
    <t>งบรายจ่ายอื่น</t>
  </si>
  <si>
    <t>งบเงินอุดหนุน</t>
  </si>
  <si>
    <t>รายงานรายจ่ายในการดำเนินงานที่จ่ายจากเงินรายรับตามแผนงาน  ...บริหารงานทั่วไป...</t>
  </si>
  <si>
    <t>งานบริหารงานทั่วไป</t>
  </si>
  <si>
    <t>งานวางแผนสถิติและวิชาการ</t>
  </si>
  <si>
    <t>งานบริหารงานคลัง</t>
  </si>
  <si>
    <t>รายงานรายจ่ายในการดำเนินงานที่จ่ายจากเงินรายรับตามแผนงาน  ...การรักษาความสงบภายใน...</t>
  </si>
  <si>
    <t>งานบริหารงานทั่วไปเกี่ยวกับการรักษาความสงบภายใน</t>
  </si>
  <si>
    <t>งานเทศกิจ</t>
  </si>
  <si>
    <t>งานป้องกันฝ่ายพลเรือนและระงับอัคคีภัย</t>
  </si>
  <si>
    <t>รายงานรายจ่ายในการดำเนินงานที่จ่ายจากเงินรายรับตามแผนงาน  ...การศึกษา...</t>
  </si>
  <si>
    <t>งานบริหารงานทั่วไปเกี่ยวกับการศึกษา</t>
  </si>
  <si>
    <t>งานระดับก่อน
วัยเรียนและ
ประถมศึกษา</t>
  </si>
  <si>
    <t>งานระดับ
มัธยมศึกษา</t>
  </si>
  <si>
    <t>งานศึกษาไม่
กำหนดระดับ</t>
  </si>
  <si>
    <t>รายงานรายจ่ายในการดำเนินงานที่จ่ายจากเงินรายรับตามแผนงาน  ...สาธารณสุข...</t>
  </si>
  <si>
    <t>งานบริหารทั่วไป
เกี่ยวกับสาธารณสุข</t>
  </si>
  <si>
    <t>งานโรงพยาบาล</t>
  </si>
  <si>
    <t>งานบริการ
สาธารณสุขและ
งานสาธารณสุขอื่น</t>
  </si>
  <si>
    <t>งานศูนย์บริการ
สาธารณสุข</t>
  </si>
  <si>
    <t>รายงานรายจ่ายในการดำเนินงานที่จ่ายจากเงินรายรับตามแผนงาน  ...สังคมสงเคราะห์...</t>
  </si>
  <si>
    <t>งานบริหารทั่วไป
เกี่ยวกับสังคมสงเคราะห์</t>
  </si>
  <si>
    <t>งานสวัสดิการสังคม
และสังคมสงเคราะห์</t>
  </si>
  <si>
    <t>รายงานรายจ่ายในการดำเนินงานที่จ่ายจากเงินรายรับตามแผนงาน  ...เคหะและชุมชน...</t>
  </si>
  <si>
    <t>งานบริหาร
ทั่วไปเกี่ยวกับ
เคหะชุมชม</t>
  </si>
  <si>
    <t>งานไฟฟ้าถนน</t>
  </si>
  <si>
    <t>งาน
สวนสาธารณะ</t>
  </si>
  <si>
    <t>งานกำจัดขยะ
มูลฝอยและสิ่ง
ปฏิกูล</t>
  </si>
  <si>
    <t>งานบำบัด
น้ำเสีย</t>
  </si>
  <si>
    <t>รายงานรายจ่ายในการดำเนินงานที่จ่ายจากเงินรายรับตามแผนงาน  ...สร้างความเข้มแข็งของชุมชน...</t>
  </si>
  <si>
    <t>งานบริหารทั่วไป
เกี่ยวกับการสร้างความ
เข้มแข็งของชุมชม</t>
  </si>
  <si>
    <t>งานส่งเสริมและ
สนับสนุนความ
เข้มแข็งชุมชน</t>
  </si>
  <si>
    <t>รายงานรายจ่ายในการดำเนินงานที่จ่ายจากเงินรายรับตามแผนงาน  ...การศาสนาวัฒนธรรมและนันทนาการ...</t>
  </si>
  <si>
    <t>งานบริหารทั่วไป
เกี่ยวกับศาสนา
วัฒนธรรมและ
นันทนาการ</t>
  </si>
  <si>
    <t>งานกีฬาและ
นันทนาการ</t>
  </si>
  <si>
    <t>งานศาสนาและ
วัฒนธรรมท้องถิ่น</t>
  </si>
  <si>
    <t>งานวิชการวางแผน
และส่งเสริม
การท่องเที่ยว</t>
  </si>
  <si>
    <t>รายงานรายจ่ายในการดำเนินงานที่จ่ายจากเงินรายรับตามแผนงาน  ...อุตสาหกรรมและการโยธา...</t>
  </si>
  <si>
    <t>งานบริหารทั่วไป
เกี่ยวกับอุตสาหกรรรม
และการโยธา</t>
  </si>
  <si>
    <t>งานก่อสร้างโครงสร้าง
พื้นฐาน</t>
  </si>
  <si>
    <t>รายงานรายจ่ายในการดำเนินงานที่จ่ายจากเงินรายรับตามแผนงาน  ...การเกษตร...</t>
  </si>
  <si>
    <t>งานส่งเสริมการเกษตร</t>
  </si>
  <si>
    <t>งานอนุรักษ์แหล่งน้ำ
และป่าไม้</t>
  </si>
  <si>
    <t>รายงานรายจ่ายในการดำเนินงานที่จ่ายจากเงินรายรับตามแผนงาน  ...การพาณิชย์...</t>
  </si>
  <si>
    <t>งานกิจการประปา</t>
  </si>
  <si>
    <t>งานตลาดสด</t>
  </si>
  <si>
    <t>งานโรงฆ่าสัตว์</t>
  </si>
  <si>
    <t>รายงานรายจ่ายในการดำเนินงานที่จ่ายจากเงินรายรับตามแผนงานรวม</t>
  </si>
  <si>
    <t>บริหาร
งาน
ทั่วไป</t>
  </si>
  <si>
    <t>การรักษา
ความ
สงบภายใน</t>
  </si>
  <si>
    <t>การศึกษา</t>
  </si>
  <si>
    <t>สังคม
สงเคราะห์</t>
  </si>
  <si>
    <t>เคหะและ
ชุมชน</t>
  </si>
  <si>
    <t>สร้าง
ความ
เข้มแข็ง
ของชุมชน</t>
  </si>
  <si>
    <t>การ
ศาสนา
วัฒนธรรม
และ
นันทนาการ</t>
  </si>
  <si>
    <t>อุตสาหกรรม
และการโยธา</t>
  </si>
  <si>
    <t>การเกษตร
การ</t>
  </si>
  <si>
    <t>การ
พาณิชย์</t>
  </si>
  <si>
    <t>สาธารณสุข
สังคม</t>
  </si>
  <si>
    <t>รายงานรายจ่ายในการดำเนินงานที่จ่ายจากเงินสะสม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</si>
  <si>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</si>
  <si>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</si>
  <si>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ค่าครุภัณฑ์   (หมายเหตุ  1)</t>
  </si>
  <si>
    <t>ค่าที่ดินและสิ่งก่อสร้าง  (หมายเหตุ 2 )</t>
  </si>
  <si>
    <t>รวยรายจ่าย</t>
  </si>
  <si>
    <t>หมวดภาษีอากร</t>
  </si>
  <si>
    <t>หมวดค่าธรรมเนียมค่าปรับและใบอนุญาต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</si>
  <si>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</si>
  <si>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</si>
  <si>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</si>
  <si>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หมวดรายได้จากทรัพย์สิน</t>
  </si>
  <si>
    <t>หมวดเงินอุดหนุนระบุวัตถุประสงค์/เฉพาะกิจ</t>
  </si>
  <si>
    <t>รายรับสูงกว่าหรือ(ต่ำกว่า)รายจ่าย</t>
  </si>
  <si>
    <t>งบแสดงผลการดำเนินงานจ่ายจากเงินรายรับและเงินสะสม</t>
  </si>
  <si>
    <t>งบแสดงผลการดำเนินงานจ่ายจากเงินรายรับ เงินสะสม 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</si>
  <si>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เงินทุนสำรองเงินสะสมและเงินกู้</t>
  </si>
  <si>
    <r>
      <rPr>
        <b/>
        <sz val="16"/>
        <color rgb="FFFF0000"/>
        <rFont val="TH SarabunPSK"/>
        <family val="2"/>
      </rPr>
      <t>หมวด</t>
    </r>
    <r>
      <rPr>
        <b/>
        <sz val="16"/>
        <color theme="1"/>
        <rFont val="TH SarabunPSK"/>
        <family val="2"/>
      </rPr>
      <t>ภาษีอากร</t>
    </r>
  </si>
  <si>
    <r>
      <rPr>
        <b/>
        <sz val="16"/>
        <color rgb="FFFF0000"/>
        <rFont val="TH SarabunPSK"/>
        <family val="2"/>
      </rPr>
      <t>หมวด</t>
    </r>
    <r>
      <rPr>
        <b/>
        <sz val="16"/>
        <color theme="1"/>
        <rFont val="TH SarabunPSK"/>
        <family val="2"/>
      </rPr>
      <t>ค่าธรรมเนียมค่าปรับและใบอนุญาต</t>
    </r>
  </si>
  <si>
    <r>
      <rPr>
        <b/>
        <sz val="16"/>
        <color rgb="FFFF0000"/>
        <rFont val="TH SarabunPSK"/>
        <family val="2"/>
      </rPr>
      <t>หมวด</t>
    </r>
    <r>
      <rPr>
        <b/>
        <sz val="16"/>
        <color theme="1"/>
        <rFont val="TH SarabunPSK"/>
        <family val="2"/>
      </rPr>
      <t>รายได้จากสาธารณูปโภคแ</t>
    </r>
    <r>
      <rPr>
        <b/>
        <sz val="16"/>
        <color rgb="FFFF0000"/>
        <rFont val="TH SarabunPSK"/>
        <family val="2"/>
      </rPr>
      <t>ละการพาณิชย์</t>
    </r>
  </si>
  <si>
    <r>
      <rPr>
        <b/>
        <sz val="16"/>
        <color rgb="FFFF0000"/>
        <rFont val="TH SarabunPSK"/>
        <family val="2"/>
      </rPr>
      <t>หมวด</t>
    </r>
    <r>
      <rPr>
        <b/>
        <sz val="16"/>
        <color theme="1"/>
        <rFont val="TH SarabunPSK"/>
        <family val="2"/>
      </rPr>
      <t>รายได้เบ็ดเตล็ด</t>
    </r>
  </si>
  <si>
    <r>
      <rPr>
        <b/>
        <sz val="16"/>
        <color rgb="FFFF0000"/>
        <rFont val="TH SarabunPSK"/>
        <family val="2"/>
      </rPr>
      <t>หมวด</t>
    </r>
    <r>
      <rPr>
        <b/>
        <sz val="16"/>
        <color theme="1"/>
        <rFont val="TH SarabunPSK"/>
        <family val="2"/>
      </rPr>
      <t>รายได้จากทุน</t>
    </r>
  </si>
  <si>
    <t>จำนวนเงินที่ อปท. จะได้รับจากรัฐบาลแต่ยังไม่ได้รับเงิน  เมื่อสิ้นปีงบประมาณให้บันทึกรับรู้รายได้จากรัฐบาลค้างรับตามจำนวนเงินที่ไม่ได้รับ</t>
  </si>
  <si>
    <t>องค์กรปกครองส่วนท้องถิ่น (อปท.)
1 เมษายน 2558</t>
  </si>
  <si>
    <t xml:space="preserve">คำอธิบาย
</t>
  </si>
  <si>
    <t xml:space="preserve">“ทรัพย์สินตามงบทรัพย์สิน” และ “ทุนทรัพย์สิน”  (มี)
หมายเหตุ 2
</t>
  </si>
  <si>
    <t xml:space="preserve">นำมาจากยอดรวมของงบทรัพย์สิน
(ณ ปัจจุบัน อปท. ยังไม่มีระเบียบ หรือ หนังสือสั่งการเรื่องการคิดค่าเสื่อมราคาทรัพย์สิน)
</t>
  </si>
  <si>
    <t xml:space="preserve">เงินสดและเงินฝากธนาคาร
หมายเหตุ 3
</t>
  </si>
  <si>
    <t xml:space="preserve">ได้แก่ เงินสดในมือ เช็ค ตั๋วแลกเงิน และธนาณัติ ให้บันทึกรับรู้เงินสดและเงินฝากธนาคารในราคาตามมูลค่าที่ตราไว้
</t>
  </si>
  <si>
    <t>เงินฝาก ก.ส.อ</t>
  </si>
  <si>
    <t>เงินฝาก ก.ส.ท.</t>
  </si>
  <si>
    <t xml:space="preserve">    จำนวนเงินที่ อบจ. และเทศบาลส่งสมทบตาม กฎหมาย ระเบียบ ข้อบังคับ คำสั่ง ประกาศ กำหนด (เทศบาลจะจัดส่งร้อยละสิบของเงินสะสมเป็นประจำทุกปี ส่งภายในเดือนธันวาคมของทุกปี)
</t>
  </si>
  <si>
    <t xml:space="preserve">รายได้จากรัฐบาลค้างรับ
หมายเหตุ 4
</t>
  </si>
  <si>
    <t xml:space="preserve">ลูกหนี้ค่าภาษี
หมายเหตุ 5           
</t>
  </si>
  <si>
    <t xml:space="preserve">ลูกหนี้เงินยืม
</t>
  </si>
  <si>
    <t xml:space="preserve">ลูกหนี้ที่เกิดจากการที่ อปท. ให้ยืมเงินไปใช้จ่ายในการปฏิบัติงาน  ให้บันทึกรับรู้ลูกหนี้ในกรณีนี้ตามจำนวนเงินที่ยืม   เช่น  ยืมเงินไปราชการ
</t>
  </si>
  <si>
    <t xml:space="preserve">ลูกหนี้รายได้อื่น ๆ
หมายเหตุ 6
</t>
  </si>
  <si>
    <t xml:space="preserve">จำนวนเงินรายได้ที่ อปท. เป็นผู้จัดเก็บโดยมีระยะเวลาการชำระเงินที่แน่นอน จากบุคคลภายนอก หรือหน่วยงานอื่น หรือรายได้อื่นที่มีหลักฐานหรือสัญญาที่ระบุการชำระที่แน่นอน  ซึ่งเรียกเก็บไม่ได้ในปี งปม. ที่เกิดรายได้ เช่น ค่าเช่า ค่าน้ำประปา
</t>
  </si>
  <si>
    <t xml:space="preserve">สินทรัพย์หมุนเวียนอื่น
หมายเหตุ 8
</t>
  </si>
  <si>
    <t xml:space="preserve">หุ้นโรงพิมพ์อาสารักษาดินแดน
</t>
  </si>
  <si>
    <t xml:space="preserve">ทรัพย์สินเกิดจากเงินกู้
หมายเหตุ 2
</t>
  </si>
  <si>
    <t xml:space="preserve">สินทรัพย์ไม่หมุนเวียนอื่น
หมายเหตุ 9
</t>
  </si>
  <si>
    <t xml:space="preserve">ลูกหนี้เงินยืมเงินสะสม
</t>
  </si>
  <si>
    <t xml:space="preserve">ลูกหนี้เงินทุนโครงการเศรษฐกิจชุมชน
</t>
  </si>
  <si>
    <t xml:space="preserve">ลูกหนี้อื่น ๆ
หมายเหตุ 7
</t>
  </si>
  <si>
    <t xml:space="preserve">ลูกหนี้ที่ไม่ได้เกิดจากรายได้จากการดำเนินงานของ อปท.  ให้บันทึกรับรู้ลูกหนี้อื่น เมื่อสามารถระบุผู้รับผิดชอบได้  เช่น ลูกหนี้ความรับผิดทางละเมิด
</t>
  </si>
  <si>
    <t xml:space="preserve">รายจ่ายค้างจ่าย
หมายเหตุ 10
</t>
  </si>
  <si>
    <t xml:space="preserve">จำนวนเงินที่วางฎีกาเบิกเงินภายในวันที่สามสิบกันยายนแล้ว แต่ไม่สามารถอนุมัติและเบิกจ่ายเงินทันภายในสิ้นปี งปม. และจะต้องอนุมัติและเบิกจ่ายเงินภายในวันทำการสุดท้ายของเดือนตุลาคมของทุกปี 
</t>
  </si>
  <si>
    <t xml:space="preserve">รายจ่ายผัดส่งใบสำคัญ
</t>
  </si>
  <si>
    <t xml:space="preserve">จำนวนเงินที่ให้ยืมไปใช้จ่ายในการปฏิบัติงานซึ่งยังไม่ได้ส่งใช้ภายในปี งปม.  เมื่อสิ้นปี    งปม. ให้บันทึกรับรู้รายจ่ายผัดส่งใบสำคัญตามมูลค่าเท่ากับยอดลูกหนี้เงินที่ยังไม่ได้ส่งใช้
</t>
  </si>
  <si>
    <t xml:space="preserve">เงินรับฝาก
หมายเหตุ 12
</t>
  </si>
  <si>
    <t xml:space="preserve">หนี้สินหมุนเวียนอื่น
หมายเหตุ 13
</t>
  </si>
  <si>
    <t xml:space="preserve">ภาระผูกพันที่ อปท. คาดว่าจะชำระหนี้สิ้นภายในรอบระยะเวลาการดำเนินงานปกติของหน่วยงาน หรือหนี้สินถึงกำหนดชำระภายในหนึ่งปี นับจากวันที่ในงบแสดงฐานะการเงิน   เช่น เงินเกินบัญชี 
</t>
  </si>
  <si>
    <t xml:space="preserve">หนี้สินไม่หมุนเวียนอื่น ๆ
</t>
  </si>
  <si>
    <t xml:space="preserve">หนี้สินที่ไม่เข้าลักษณะตามคำนิยามของหนี้สินหมุนเวียน
</t>
  </si>
  <si>
    <t xml:space="preserve">เงินสะสม
หมายเหตุ 16
</t>
  </si>
  <si>
    <t xml:space="preserve">เงินที่เหลือจ่ายจากเงินรายได้ตาม งปม. รายจ่ายประจำปี และหรือ งปม. รายจ่ายเพิ่มเติม และให้หมายความรวมถึงรายได้อื่นที่ อปท. ได้รับไว้ภายในวันสิ้นปี งปม. รวมทั้งเงินสะสมปีก่อน ๆ ร้อยละเจ็ดสิบห้า
</t>
  </si>
  <si>
    <t>เงินทุนสำรองเงินสะสม
หมายเหตุ 17</t>
  </si>
  <si>
    <t xml:space="preserve">เงินเหลือจ่ายจากเงินรายได้ตาม งปม. รายจ่ายประจำปี และหรือ งปม. รายจ่ายเพิ่มเติมที่ได้รับไว้ภายในวันสิ้นปี งปม. จำนวนร้อยละยี่สิบห้า
</t>
  </si>
  <si>
    <t xml:space="preserve">หมวดภาษีอากร
</t>
  </si>
  <si>
    <t xml:space="preserve">รายได้ประเภทภาษีอากรซึ่งองค์กรปกครองส่วนท้องถิ่นมีอำนาจจัดเก็บ หรือรัฐบาลจัดเก็บแล้วโอนทั้งหมดหรือแบ่งให้แต่บางส่วนตามที่มีกฎหมายกำหนดไว้
</t>
  </si>
  <si>
    <t xml:space="preserve">หมวดค่าธรรมเนียมค่าปรับและใบอนุญาต
</t>
  </si>
  <si>
    <t xml:space="preserve">รายได้ประเภทค่าธรรมเนียม ค่าปรับ และใบอนุญาต ซึ่งองค์กรปกครองส่วนท้องถิ่นมีอำนาจจัดเก็บหรือรัฐบาลจัดเก็บแล้วโอนทั้งหมดหรือแบ่งให้แต่บางส่วนตามที่มีกฎหมายกำหนด
</t>
  </si>
  <si>
    <t xml:space="preserve">หมวดรายได้จากทรัพย์สิน
</t>
  </si>
  <si>
    <t xml:space="preserve">หมวดรายได้จากสาธารณูปโภค
</t>
  </si>
  <si>
    <t xml:space="preserve">หมวดรายได้จากทุน
</t>
  </si>
  <si>
    <t xml:space="preserve">รายได้ที่เกิดจากการขายทรัพย์สินของ อปท. ซึ่งสามารถจำหน่ายได้ตามที่ระเบียบกฎหมายให้อำนาจไว้ เช่น ค่าขายทอดตลาดทรัพย์สิน
</t>
  </si>
  <si>
    <t xml:space="preserve">หมวดรายได้เบ็ดเตล็ด
</t>
  </si>
  <si>
    <t xml:space="preserve">รายได้อื่นๆ ที่ไม่เข้าลักษณะรายได้หมวดหนึ่งหมวดใดดังกล่าวข้างต้น หรือมีระเบียบคำสั่งกำหนดให้อยู่ในหมวดนี้  เช่น  เงินที่มีผู้อุทิศให้
</t>
  </si>
  <si>
    <t xml:space="preserve">หมวดภาษีจัดสรร
</t>
  </si>
  <si>
    <t xml:space="preserve">รายได้ที่รัฐบาลเก็บแล้วจัดสรรให้ อปท.  เช่น ภาษี 1ใน 9 , ภาษีธุรกิจเฉพาะ 
</t>
  </si>
  <si>
    <t xml:space="preserve">หมวดเงินอุดหนุนทั่วไป
</t>
  </si>
  <si>
    <t xml:space="preserve">รายได้ที่รัฐบาลอุดหนุนให้ อปท.  เช่น อาหารกลางวัน
</t>
  </si>
  <si>
    <t>หมวดเงินอุดหนุนระบุวัตถุประสงค์ หรือ อุดหนุนเฉพาะกิจ</t>
  </si>
  <si>
    <t xml:space="preserve">รายได้ที่รัฐบาลจัดการโอนให้เป็นการเฉพาะ  เช่น  เบี้ยยังชีพคนชรา  , เบี้ยยังชีพคนพิการ  ,  ก่อสร้างอาคารศูนย์เด็ก
</t>
  </si>
  <si>
    <t xml:space="preserve">เงินอุดหนุนทั่วไปเพื่อสนับสนุนการบริหารจัดการของ อปท.ตามยุทธศาสตร์การพัฒนาประเทศ ปี 57  (ประกาศคณะกรรมการการกระจายให้ อปท. พ.ศ.2557 หนังสือกระทรวงมหาดไทย  ที่ มท 0810.3/ว3399  ลว. 10 ตุลาคม 2557)
</t>
  </si>
  <si>
    <t xml:space="preserve">เป็นเงินที่ได้จากการกระจายเพื่อจัดตามตามโครงการต่าง ๆ มิได้มาจากการตั้งข้อบัญญัติ หรือเทศบัญญัติ เป็นการพัฒนาโครงสร้างพื้นฐาน สร้างสุขให้กับประชาชน จัดสรร อปท. ละหนึ่งล้านบาท
</t>
  </si>
  <si>
    <t xml:space="preserve">หมวดเงินเดือน(ฝ่ายการเมือง)
</t>
  </si>
  <si>
    <t>หมวดเงินเดือน(ฝ่ายประจำ)</t>
  </si>
  <si>
    <t>หมวดค่าตอบแทน</t>
  </si>
  <si>
    <t xml:space="preserve">เงินที่จ่ายตอบแทนให้แก่ผู้ที่ปฏิบัติงานให้ อปท.
</t>
  </si>
  <si>
    <t xml:space="preserve">หมวดค่าใช้สอย
</t>
  </si>
  <si>
    <t xml:space="preserve">รายจ่ายเพื่อให้ได้มาซึ่งบริการ (ยกเว้นบริการสาธารณูปโภค สื่อสารและโทรคมนาคม) รายจ่ายที่เกี่ยวกับการรับรองและพิธีการ และรายจ่ายที่เกี่ยวเนื่องกับการปฏิบัติราชการที่ไม่เข้าลักษณะรายจ่ายอื่นๆ ค่าบำรุงรักษาและซ่อมแซม
</t>
  </si>
  <si>
    <t xml:space="preserve">หมวดค่าวัสดุ
</t>
  </si>
  <si>
    <t xml:space="preserve">หมวดค่าสาธารณูปโภค
</t>
  </si>
  <si>
    <t xml:space="preserve">รายจ่ายค่าบริการสาธารณูปโภค สื่อสารและโทรคมนาคม รวมถึงค่าใช้จ่ายที่ต้องชำระพร้อมกัน เช่น ค่าบริการ ค่าภาษี เป็นต้น
</t>
  </si>
  <si>
    <t>หมวดเงินอุดหนุน</t>
  </si>
  <si>
    <t xml:space="preserve">เงินที่จ่ายให้องค์กรอื่นเพื่อนำไปดำเนินการตามอำนาจหน้าที่ของ อปท. ตามกฎหมาย โดย  อปท.  มิได้ดำเนินการเอง
</t>
  </si>
  <si>
    <t>หมวดรายจ่ายอื่น</t>
  </si>
  <si>
    <t xml:space="preserve">รายจ่ายที่ไม่เข้าลักษณะประเภทงบรายจ่ายใดงบรายจ่ายหนึ่ง หรือรายจ่ายที่กำหนดให้ใช้จ่ายในงบรายจ่ายนี้
</t>
  </si>
  <si>
    <t xml:space="preserve">งบกลาง
</t>
  </si>
  <si>
    <t xml:space="preserve">รายจ่ายที่องค์กรปกครองส่วนท้องถิ่นมีภาระผูกพันต้องจ่ายและเป็นรายจ่ายที่ตั้งไว้
เพื่อจัดสรรให้หน่วยงานต่างๆ เบิกจ่าย  เช่น
 ค่าชำระหนี้เงินต้น , เงินสมทบประกันสังคม
</t>
  </si>
  <si>
    <t xml:space="preserve">หมวดค่าครุภัณฑ์
</t>
  </si>
  <si>
    <t xml:space="preserve">รายจ่ายเพื่อให้ได้มาซึ่งสิ่งของโดยสภาพมีลักษณะคงทนถาวรที่มีราคาต่อหน่วยหรือต่อชุดเกินกว่า 5,000 บาท  เช่น ครุภัณฑ์สำนักงาน
</t>
  </si>
  <si>
    <t xml:space="preserve">หมวดค่าที่ดินและสิ่งก่อสร้าง 
</t>
  </si>
  <si>
    <t xml:space="preserve">รายจ่ายเพื่อให้ได้มาซึ่งที่ดินและหรือสิ่งก่อสร้าง รวมถึงสิ่งต่างๆ ที่ติดตรึงกับที่ดินและหรือสิ่งก่อสร้าง โดยมีลักษณะอย่างหนึ่งอย่างใด
</t>
  </si>
  <si>
    <t xml:space="preserve">ตามประกาศ 1 เมษายน 2558
(หนังสือกรมส่งเสริมการปกครองท้องถิ่น ที่ มท 0808.4/ว.659  ลว. 30 มีนาคม 2558)ทรัพย์สินที่แสดงตามงบทรัพย์สินเป็นกรรมสิทธิ์ของ อปท. และ อปท. ใช้ประโยชน์โดยตรงรวมทั้งทรัพย์สินที่ให้ยืมหรือเช่า ยกเว้นทรัพย์สินที่จัดไว้เพื่อเป็นการให้บริหารสาธารณะ เช่น ถนน สะพาน ลานกีฬา
</t>
  </si>
  <si>
    <t xml:space="preserve"> ยอดรวมของลูกหนี้ทั้งสามประเภทเมื่อสิ้นปี งปม .ให้เปิดเผยรายละเอียดลูกหนี้ทั้งสามประเภทไว้ในหมายเหตุประกอบงบแสดงฐานะการเงิน</t>
  </si>
  <si>
    <t>สินทรัพย์ที่หน่วยงานคาดว่าจะรับรู้ประโยชน์จากสินทรัพย์นั้น หรือสินทรัพย์ที่นำมาใช้ในการดำเนินงานภายในรอบระยะเวลาดำเนินงานปกติของ อปท. หรือคาดว่าจะรับรู้ประโยชน์จากสินทรัพย์นั้นภายในหนึ่งปี  นับจากวันที่ในงบแสดงฐานะการเงินรวมทั้ง เงินสด เงินฝากธนาคาร และเงินฝากกองทุน เช่น เงินจ่ายล่วงหน้า เป็นต้น</t>
  </si>
  <si>
    <t>โรงพิมพ์อาสารักษาดินแดน  เป็นองค์กรจัดพิมพ์แบบพิมพ์ต่างๆ หนังสือ นิตยสาร วารสาร หรือเอกสารอื่น ๆ จากหน่ายราชการ</t>
  </si>
  <si>
    <t>อปท. (อบจ. เทศบาล) ได้มีการทำบันทึกข้อตกลงกู้เงินจากสถาบันการเงิน เพื่อซื้อทรัพย์สิน ตามระเบียบของ อปท. เช่น การกู้เงินเพื่อก่อสร้างอาคารสำนักงาน เป็นต้น</t>
  </si>
  <si>
    <t>สินทรัพย์ที่ไม่เข้าลักษณะตามคำนิยามของสินทรัพย์หมุนเวียน เช่น เงินขาดบัญชี เป็นต้น</t>
  </si>
  <si>
    <t>จำนวนเงินที่ได้ยืมเงินสะสมไปใช้จ่ายในกิจการงบเฉพาะการ หรือยืมเงินสะสมทดรองจ่ายตามที่มีกฎหมายหรือระเบียบกำหนด ไม่รวมเงินอุดหนุนระบุวัตถุประสงค์ หรือ เงินอุดหนุนเฉพาะกิจ  เช่น ยืมเพื่อไปใช้จ่ายในกิจการประปา</t>
  </si>
  <si>
    <t>ลูกหนี้ที่เกิดจากการกู้ยืมเงินตามโครงการเศรษฐกิจชุมชน ให้บันทึกรับรู้ลูกหนี้เงินทุนฯ  ตามมูลค่าตามสัญญาที่ได้กู้ยืมเงินไว้กับ อปท.</t>
  </si>
  <si>
    <t xml:space="preserve">จำนวนเงินที่ได้รับอนุมัติให้กันเงินจากผู้มีอำนาจไว้จ่ายในปี งปม. ถัดไป 
</t>
  </si>
  <si>
    <t>จำนวนเงินที่ได้รับโดยมีวัตถุประสงค์ให้ใช้จ่ายในกิจการอย่างใดอย่างหนึ่ง โดยเฉพาะหรือรับไว้เพื่อจ่ายตามเงื่อนไข หรือคืนเงินให้กับผู้มีสิทธิ  เช่น เงินรับฝากประกันสัญญา เป็นต้น</t>
  </si>
  <si>
    <t xml:space="preserve">จำนวนเงินที่ได้รับจากแหล่งเงินกู้  และระเบียบของ อปท. ให้กู้ได้เฉพาะเทศบาล และ องค์การบริหารส่วนจังหวัด
</t>
  </si>
  <si>
    <t xml:space="preserve">เจ้าหนี้เงินกู้
หมายเหตุ 14
</t>
  </si>
  <si>
    <t>ฎีกาค้างจ่าย
หมายเหตุ 11</t>
  </si>
  <si>
    <t xml:space="preserve">รายจ่ายที่กำหนดให้จ่ายเพื่อการบริหารงานบุคคล ได้แก่ รายจ่ายที่จ่ายในลักษณะเงินเดือน ค่าจ้างประจำ ค่าจ้างชั่วคราว และค่าตอบแทนพนักงานจ้าง รวมถึงรายจ่ายที่กำหนดให้จ่ายในลักษณะรายจ่ายดังกล่าว   แบ่งเป็น
1. เงินเดือน(ฝ่ายการเมือง) เช่น เงินเดือนนายก 
2.  เงินเดือน(ฝ่ายประจำ) เช่น เงินเดือนพนักงาน
</t>
  </si>
  <si>
    <t>อ้างอิงจาก</t>
  </si>
  <si>
    <t>หนังสือกรมส่งเสริมการปกครองท้องถิ่น  ด่วนมาก  ที่ มท 0808.2 / ว 1657     ลงวันที่ 16 กรกฎาคม 2556
เรื่อง รูปแบบและการจำแนกประเภทรายรับ – รายจ่าย งบประมาณรายจ่ายประจำปี ของ อปท.</t>
  </si>
  <si>
    <t xml:space="preserve"> หนังสือกระทรวงมหาดไทย ที่ มท 0808.4 / ว 1723     ลงวันที่ 20 มีนาคม 2558
เรื่อง หลักเกณฑ์และวิธีปฏิบัติการบันทึกบัญชี การจัดทำทะเบียน และรายงานการเงินของ อปท.</t>
  </si>
  <si>
    <t xml:space="preserve"> หนังสือกรมส่งเสริมการปกครองท้องถิ่น  ที่ มท 0808.4 / ว 659     ลงวันที่  30 มีนาคม 2558
เรื่อง การกำหนดแบบบัญชี ทะเบียน และรายงานการเงินของ อปท.</t>
  </si>
  <si>
    <t xml:space="preserve"> หนังสือกรมส่งเสริมการปกครองท้องถิ่น  ด่วนมาก ที่ มท 0808.2 / ว 1134      ลงวันที่  9  มิถุนายน 2558
เรื่อง การปรับปรุงหลักการจำแนกประเภทรายจ่ายตามงบประมาณของ อปท.</t>
  </si>
  <si>
    <t xml:space="preserve">รายได้อันเกิดจากผลประโยชน์ในทรัพย์สินไม่ว่าจะเป็นดอกเบี้ยหรือเงินปันผลและจากการให้เช่าหรือให้บริการ หรือค่าตอบแทนในทรัพย์สิน หรือสถานที่ หรือที่ดิน สิ่งก่อสร้างอันเป็นทรัพย์สินของ อปท. หรืออยู่ในความดูแลขององค์กรปกครองส่วนท้องถิ่น  เช่น ค่าเช่า  , ดอกเบี้ย </t>
  </si>
  <si>
    <t xml:space="preserve">รายได้อันเกิดจากการสาธารณูปโภคและหรือการพาณิชย์ใดๆ ของ อปท. เช่น  เงินช่วยเหลือกิจการประปา
</t>
  </si>
  <si>
    <t>รายจ่ายเพื่อให้ได้มาซึ่งสิ่งของโดยสภาพมีลักษณะเมื่อใช้แล้วย่อมสิ้นเปลือง หมดไป แปรสภาพ หรือไม่คงสภาพเดิม และให้หมายความรวมถึงรายจ่าย  ลักษณะของการจัดหาวัสดุไม่เกินห้าพันบาท</t>
  </si>
  <si>
    <t>รายละเอียดประกอบงบแสดงผลการดำเนินงานจ่ายจากเงินรายรับ</t>
  </si>
  <si>
    <t xml:space="preserve">  หมายเหตุ  1    ค่าครุภัณฑ์ </t>
  </si>
  <si>
    <t>บาท</t>
  </si>
  <si>
    <t>ประกอบด้วย</t>
  </si>
  <si>
    <t>จ่ายจากเงินรายรับ</t>
  </si>
  <si>
    <t>จ่ายจากเงินอุดหนุนระบุวัตถุประสงค์ / เฉพาะกิจ</t>
  </si>
  <si>
    <t xml:space="preserve">  หมายเหตุ  2    ค่าที่ดินและสิ่งก่อสร้าง     จำนวนเงิน</t>
  </si>
  <si>
    <t>หมายเหตุ 14  เจ้าหนี้เงินกู้</t>
  </si>
  <si>
    <t xml:space="preserve">  หมายเหตุ  2    ค่าที่ดินและสิ่งก่อสร้าง     </t>
  </si>
  <si>
    <t>หมายเหตุ 2    งบทรัพย์สิน</t>
  </si>
  <si>
    <t>หมายเหตุ 16  เงินสะสม</t>
  </si>
  <si>
    <t>รายงานรายจ่ายในการดำเนินงานที่จ่ายจากเงินรายรับตามแผนงาน  ..งบกลาง..</t>
  </si>
  <si>
    <t>จ่ายจากเงินสะสม</t>
  </si>
  <si>
    <t>รายละเอียดประกอบงบแสดงผลการดำเนินงานจ่ายจากเงินรายรับ เงินสะสม และเงินทุนสำรองเงินสะสม</t>
  </si>
  <si>
    <t>จ่ายจากเงินทุนสำรองเงินสะสม</t>
  </si>
  <si>
    <t>รายละเอียดประกอบงบแสดงผลการดำเนินงานจ่ายจากเงินรายรับ  เงินสะสม เงินทุนสำรองเงินสะสมและเงินกู้</t>
  </si>
  <si>
    <t>จ่ายจากเงินกู้</t>
  </si>
  <si>
    <t>เงินงบประมาณ</t>
  </si>
  <si>
    <t>บริหารงานทั่วไป</t>
  </si>
  <si>
    <t>เคหะและชุมชน</t>
  </si>
  <si>
    <t>รายจ่ายเพื่อให้ได้มาซึ่บริการ</t>
  </si>
  <si>
    <t>ระดับก่อนวัยเรียนและประถมศึกษา</t>
  </si>
  <si>
    <t>องค์การบริหารส่วนตำบลดอน</t>
  </si>
  <si>
    <t>สำหรับปี สิ้นสุดวันที่  30  กันยายน  2558</t>
  </si>
  <si>
    <t>สำหรับปี สิ้นสุดวันที่ 30  กันยายน 2558</t>
  </si>
  <si>
    <t>หมายเหตุ 11 ฎีกาค้างจ่าย</t>
  </si>
  <si>
    <t>ค่าจัดซื้ออาหารเสริม (นม) โรงเรียน</t>
  </si>
  <si>
    <t xml:space="preserve">และ ศพด.ภาคเรียนที่ 1/2558 </t>
  </si>
  <si>
    <t>บริหารงานทั่วไปเกี่ยวกับการศึกษา</t>
  </si>
  <si>
    <t>บริหารงานทั่วไปเกี่ยวกับเคหะฯ</t>
  </si>
  <si>
    <t>งานก่อสร้างโครงสร้างพื้นฐาน</t>
  </si>
  <si>
    <t>ค่าวัสดุอาหารเสริม (นม)</t>
  </si>
  <si>
    <t xml:space="preserve"> ค่าตอบแทนผู้ปฏิบัติราชการ</t>
  </si>
  <si>
    <t xml:space="preserve"> อันเป็นประโยชน์แก่ อปท.</t>
  </si>
  <si>
    <t>อาคาคต่าง ๆ</t>
  </si>
  <si>
    <t xml:space="preserve"> ค่าประโยชน์ตอบแทนอื่นเป็นกรณี</t>
  </si>
  <si>
    <t xml:space="preserve"> พิเศษ (โบนัส 2558)</t>
  </si>
  <si>
    <t>โครงการก่อสร้างอาคารสำนักงาน</t>
  </si>
  <si>
    <t>อบต.ดอน</t>
  </si>
  <si>
    <t>เงินอุดหนุนระบุวัตถุ</t>
  </si>
  <si>
    <t>ประสงค์/เฉพาะกิจ</t>
  </si>
  <si>
    <t>เงินเหลือจ่ายค่ารางวัลบริหารจัดการ</t>
  </si>
  <si>
    <t>ที่ดีปี 2556</t>
  </si>
  <si>
    <t>เงินเหลือจ่ายค่ารางวัลบริหาร</t>
  </si>
  <si>
    <t>จัดการที่ดีปี 2556</t>
  </si>
  <si>
    <t>วัสดุการศึกษา</t>
  </si>
  <si>
    <t>เงินอุดหนุนเฉพาะกิจจากกรมส่ง</t>
  </si>
  <si>
    <t>เสริมฯ</t>
  </si>
  <si>
    <t>สังคมสงเคราะห์</t>
  </si>
  <si>
    <t>งานสวัสดิการและสังคมสงเคราะห์</t>
  </si>
  <si>
    <t>ค่าวัสดุก่อสร้าง</t>
  </si>
  <si>
    <t>เงินอุดหนุนเฉพาะกิจจากหน่วยงานอื่น</t>
  </si>
  <si>
    <t>งานไฟฟ้าและถนน</t>
  </si>
  <si>
    <t>ค่าก่อสร้างสิ่งสาธารณูปโภค</t>
  </si>
  <si>
    <t>อุดหนุนทั่วไปสำหรับชดเชยรายได้ที่</t>
  </si>
  <si>
    <t>ลดลงจากเหตุกาณ์ความไม่สงบในพื้นที่</t>
  </si>
  <si>
    <t>5 จังหวัดชายแดนภาคใต้</t>
  </si>
  <si>
    <t>เบี้ยยังชีพผู้สูงอายุ</t>
  </si>
  <si>
    <t>เงินอุดหนุนทั่วไประบุวัตถุ</t>
  </si>
  <si>
    <t>ประสงค์</t>
  </si>
  <si>
    <t>เบี้ยยังชีพคนพิการ</t>
  </si>
  <si>
    <t>เงินสมทบกองทุนประกันสังคม</t>
  </si>
  <si>
    <t>ประสงค์เพื่อพัฒนาประเทศ</t>
  </si>
  <si>
    <t>เงินเหลือจ่ายค่าโครงการก่อสร้าง</t>
  </si>
  <si>
    <t>เงินอุดหนุนทั่วไปเพื่อพัฒนาประเทศ</t>
  </si>
  <si>
    <t>ประสงค์เพื่อพัฒนา</t>
  </si>
  <si>
    <t>ประเทศ</t>
  </si>
  <si>
    <t xml:space="preserve"> - 2 -</t>
  </si>
  <si>
    <t>การอุตสาหกรรม</t>
  </si>
  <si>
    <t>และการโยธา</t>
  </si>
  <si>
    <t>ระดับก่อนวัยเรียนและ</t>
  </si>
  <si>
    <t>ประถมศึกษา</t>
  </si>
  <si>
    <t>บริหารงานทั่วไปเกี่ยวกับ</t>
  </si>
  <si>
    <t>เงินฝากธนาคาร ธกส.(ออมทรัพย์) 01-711-2-28017-3</t>
  </si>
  <si>
    <t>เงินฝากธนาคาร ธกส.(ออมทรัพย์) 01-711-2-39718-8</t>
  </si>
  <si>
    <t>สำหรับปี สิ้นสุดวันที่ 30 กันยายน 2558</t>
  </si>
  <si>
    <t>โครงการค่าตอบแทนเงินเพิ่มค่าครองชีพชั่วคราว</t>
  </si>
  <si>
    <t>และเงินประกันสังคมสำหรับพนักงานจ้างผู้ดูแลเด็ก</t>
  </si>
  <si>
    <t>ค่าใช้จ่าย -ภบท.5%</t>
  </si>
  <si>
    <t>ล่วนลด-ภบท.6%</t>
  </si>
  <si>
    <t>เงินทุนโครงการเศรษฐกิจชุมชน</t>
  </si>
  <si>
    <t>เงินรับฝากอื่น ๆ (ค่ารักษาพยาบาล สปสช.)</t>
  </si>
  <si>
    <t>เงินสะสม  1  ตุลาคม 2557 (เงินสะสมต้นปี)</t>
  </si>
  <si>
    <t>รายจ่ายค้างจ่ายระหว่างดำเนินการ</t>
  </si>
  <si>
    <t>เงินสะสม  ณ  30  กันยายน 2558   (เงินสะสมปลายปี)</t>
  </si>
  <si>
    <t>ทั้งนี้ในงบประมาณ พ.ศ.  2558   ได้รับอนุมัติให้จ่ายเงินสะสมที่อยู่ระหว่างดำเนินการจำนวน 730,000   บาท</t>
  </si>
  <si>
    <t>อาคารต่างๆ</t>
  </si>
  <si>
    <t>ก่อสร้างปรับปรุงซ่อมแซม ศพด.บ้านคลอง</t>
  </si>
  <si>
    <t>ซื้อเครื่องปั้มซัมเมิร์สสำหรับประปา 2 เครื่อง</t>
  </si>
  <si>
    <t>จัดซื้อกล้องและติดตั้งกล้องวงจรปิดเพิ่มในจุดเสี่ยง</t>
  </si>
  <si>
    <t>โครงการก่อสร้างคูระบายน้ำ คสล.สายสี่แยกถนน-รั้วมุด</t>
  </si>
  <si>
    <t>ครุภัณฑ์โยธา</t>
  </si>
  <si>
    <t>ก่อสร้างฝาเหล็กคูระบายน้ำ สายบ้านป่าสัก-ชลประทาน</t>
  </si>
  <si>
    <t>ขุดเจาะบาดาล 6 นิ้ว ลึก 80-100 ม. ปริมาณน้ำไม่น้อย</t>
  </si>
  <si>
    <t>กว่า 4-7 ลบ.ม./ชั่วโมง หมู่ที่ 3</t>
  </si>
  <si>
    <t>ก่อสร้างลานจอดรถจักรยานยนต์พร้อมหลังคามัสยิดคลองบือเระ</t>
  </si>
  <si>
    <t>ขนาดกว้าง 2.00 ม. ยาว 15 ม. หลังคา 2.00 ม. ยาว 15 ม.</t>
  </si>
  <si>
    <t>ก่อสร้างลานจอดรถจักรยานยนต์พร้อมหลังคามัสยิดคลองตาติง</t>
  </si>
  <si>
    <t>ก่อสร้างถนน คสล.สายมัสยิดตาติง -บาโร๊ะ กว้าง 3.50 ม. ยาว</t>
  </si>
  <si>
    <t>250 ม. หนา 0.15 ม. บ้านราวอ ม.1</t>
  </si>
  <si>
    <t>ขนาดกว้าง 2.75 ม. ยาว 32 ม. หลังคา 2.00  ม. ยาว 15 ม.</t>
  </si>
  <si>
    <t>ก่อสร้างถนน คสล.สายปอเนาะ-ประปา กว้าง 3.00 ม. ยาว 205</t>
  </si>
  <si>
    <t>เมตร หนา 0.15 ม. บ้านคลอง ม.2</t>
  </si>
  <si>
    <t>ก่อสร้างถนน คสล.มัสยิดบ้านคลองยะมะแต-คลองบาโร๊ะ</t>
  </si>
  <si>
    <t>กว้าง. 2.50 ม. ยาว 50 ม. หนา 0.15 ม.  บ้านคลอง หมู่ที่ 2</t>
  </si>
  <si>
    <t>ปรับปรุงศูนย์พัฒนาเด็กเล็กคลองยะมะแต บ้านคลอง หมู่ที่ 2</t>
  </si>
  <si>
    <t>งานรั้วผนังก่ออิฐฉาบปูนและตาข่ายเหล็กสาน ยาว 30 ม. งานพื้น</t>
  </si>
  <si>
    <t>คสล. กว้าง 5.00 ม. ยาว 6.00 ม. งานมุ้งลวด งานปรับพื้นที่สนาม</t>
  </si>
  <si>
    <t>เด็กเล่น งานฝ้าเพดาน งานสีและงานไฟฟ้า</t>
  </si>
  <si>
    <t>จัดซื้อเครื่องปั้มน้ำซัมเมิร์สประจำหมู่บ้านที่ชำรุด 1 เครื่อง สำรอง</t>
  </si>
  <si>
    <t>ฉุกเฉิน 1 เครื่อง พร้อมอุปกรณ์ติดตั้ง</t>
  </si>
  <si>
    <t>ก่อสร้างถนนคอนกรีตเสริมเหล็กสายตารู-นางาย ขนาดกว้าง</t>
  </si>
  <si>
    <t>3.50 เมตร ยาว 40 เมตร หนา 0.15 ม. หมู่ที่ 4</t>
  </si>
  <si>
    <t>สำหรับปี สิ้นสุดวันที่  30  กันยายน 2558</t>
  </si>
  <si>
    <t>และจะเบิกจ่ายในปีงบประมาณต่อไป  ตามรายละเอียดแนบท้ายหมายเหตุ 16</t>
  </si>
  <si>
    <t>ตั้งแต่วันที่  1 ตุลาคม  2557   ถึงวันที่ 30  กันยายน 2558</t>
  </si>
  <si>
    <t>รวมจ่ายจากเงินงบประมาณ</t>
  </si>
  <si>
    <t>รวมจ่ายจากเงินอุดหนุน/เฉพาะกิจ</t>
  </si>
  <si>
    <t xml:space="preserve">ค่าครุภัณฑ์   </t>
  </si>
  <si>
    <t xml:space="preserve">ค่าที่ดินและสิ่งก่อสร้าง  </t>
  </si>
  <si>
    <t>รวมจ่ายจากเงินสะสม</t>
  </si>
  <si>
    <t xml:space="preserve">การเกษตร
</t>
  </si>
  <si>
    <t xml:space="preserve">สาธารณสุข
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</si>
</sst>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.00_);\(#,##0.00\)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43" fontId="4" fillId="0" borderId="0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3" fontId="3" fillId="0" borderId="11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4" fillId="0" borderId="9" xfId="1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Fill="1" applyBorder="1" applyAlignment="1" applyProtection="1">
      <alignment horizontal="center" vertical="center"/>
    </xf>
    <xf numFmtId="43" fontId="4" fillId="0" borderId="10" xfId="1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43" fontId="4" fillId="0" borderId="1" xfId="1" applyFont="1" applyBorder="1" applyAlignment="1">
      <alignment vertical="center"/>
    </xf>
    <xf numFmtId="43" fontId="3" fillId="0" borderId="6" xfId="0" applyNumberFormat="1" applyFont="1" applyFill="1" applyBorder="1" applyAlignment="1">
      <alignment vertical="center"/>
    </xf>
    <xf numFmtId="43" fontId="3" fillId="0" borderId="6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11" xfId="0" applyFont="1" applyBorder="1"/>
    <xf numFmtId="0" fontId="4" fillId="0" borderId="5" xfId="0" applyFont="1" applyBorder="1"/>
    <xf numFmtId="43" fontId="4" fillId="0" borderId="4" xfId="1" applyFont="1" applyBorder="1"/>
    <xf numFmtId="43" fontId="4" fillId="0" borderId="11" xfId="1" applyFont="1" applyBorder="1"/>
    <xf numFmtId="43" fontId="4" fillId="0" borderId="5" xfId="1" applyFont="1" applyBorder="1"/>
    <xf numFmtId="0" fontId="4" fillId="0" borderId="3" xfId="0" applyFont="1" applyBorder="1"/>
    <xf numFmtId="43" fontId="3" fillId="0" borderId="3" xfId="1" applyFont="1" applyBorder="1"/>
    <xf numFmtId="43" fontId="3" fillId="0" borderId="6" xfId="1" applyFont="1" applyBorder="1"/>
    <xf numFmtId="41" fontId="3" fillId="0" borderId="3" xfId="0" applyNumberFormat="1" applyFont="1" applyBorder="1"/>
    <xf numFmtId="41" fontId="3" fillId="0" borderId="6" xfId="0" applyNumberFormat="1" applyFont="1" applyBorder="1"/>
    <xf numFmtId="43" fontId="4" fillId="0" borderId="6" xfId="1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6" fillId="0" borderId="2" xfId="1" applyNumberFormat="1" applyFont="1" applyBorder="1" applyAlignment="1">
      <alignment horizontal="right" vertical="center"/>
    </xf>
    <xf numFmtId="39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3" fontId="6" fillId="0" borderId="0" xfId="1" applyFont="1" applyBorder="1" applyAlignment="1">
      <alignment horizontal="right" vertical="center"/>
    </xf>
    <xf numFmtId="43" fontId="6" fillId="0" borderId="0" xfId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4" xfId="0" applyFont="1" applyBorder="1"/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11" fillId="0" borderId="3" xfId="0" applyFont="1" applyBorder="1" applyAlignment="1">
      <alignment horizontal="center"/>
    </xf>
    <xf numFmtId="0" fontId="11" fillId="0" borderId="0" xfId="0" applyFont="1"/>
    <xf numFmtId="43" fontId="2" fillId="0" borderId="4" xfId="1" applyFont="1" applyBorder="1"/>
    <xf numFmtId="43" fontId="2" fillId="0" borderId="11" xfId="1" applyFont="1" applyBorder="1"/>
    <xf numFmtId="43" fontId="2" fillId="0" borderId="11" xfId="1" applyFont="1" applyBorder="1" applyAlignment="1">
      <alignment vertical="center"/>
    </xf>
    <xf numFmtId="43" fontId="2" fillId="0" borderId="5" xfId="1" applyFont="1" applyBorder="1"/>
    <xf numFmtId="0" fontId="2" fillId="0" borderId="5" xfId="0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43" fontId="11" fillId="0" borderId="13" xfId="1" applyFont="1" applyBorder="1" applyAlignment="1">
      <alignment vertical="center"/>
    </xf>
    <xf numFmtId="43" fontId="11" fillId="0" borderId="13" xfId="1" applyFont="1" applyBorder="1" applyAlignment="1">
      <alignment horizontal="center" vertical="center"/>
    </xf>
    <xf numFmtId="43" fontId="11" fillId="0" borderId="13" xfId="1" applyFont="1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43" fontId="11" fillId="0" borderId="7" xfId="1" applyFont="1" applyBorder="1" applyAlignment="1">
      <alignment vertical="center"/>
    </xf>
    <xf numFmtId="43" fontId="11" fillId="0" borderId="7" xfId="1" applyFont="1" applyBorder="1" applyAlignment="1">
      <alignment horizontal="center" vertical="center"/>
    </xf>
    <xf numFmtId="43" fontId="11" fillId="0" borderId="7" xfId="1" applyFont="1" applyBorder="1" applyAlignment="1">
      <alignment horizontal="center" vertical="center" wrapText="1"/>
    </xf>
    <xf numFmtId="43" fontId="11" fillId="0" borderId="11" xfId="1" applyFont="1" applyBorder="1" applyAlignment="1">
      <alignment horizontal="center" vertical="center"/>
    </xf>
    <xf numFmtId="43" fontId="2" fillId="0" borderId="11" xfId="1" applyFont="1" applyBorder="1" applyAlignment="1"/>
    <xf numFmtId="43" fontId="11" fillId="0" borderId="11" xfId="1" applyFont="1" applyBorder="1" applyAlignment="1">
      <alignment vertical="center"/>
    </xf>
    <xf numFmtId="43" fontId="11" fillId="0" borderId="11" xfId="1" applyFont="1" applyBorder="1" applyAlignment="1">
      <alignment horizontal="center" vertical="center" wrapText="1"/>
    </xf>
    <xf numFmtId="43" fontId="11" fillId="0" borderId="14" xfId="1" applyFont="1" applyBorder="1" applyAlignment="1">
      <alignment vertical="center"/>
    </xf>
    <xf numFmtId="43" fontId="11" fillId="0" borderId="14" xfId="1" applyFont="1" applyBorder="1" applyAlignment="1">
      <alignment horizontal="center" vertical="center"/>
    </xf>
    <xf numFmtId="43" fontId="11" fillId="0" borderId="15" xfId="1" applyFont="1" applyBorder="1" applyAlignment="1">
      <alignment horizontal="center" vertical="center" wrapText="1"/>
    </xf>
    <xf numFmtId="43" fontId="11" fillId="0" borderId="15" xfId="1" applyFont="1" applyBorder="1" applyAlignment="1">
      <alignment horizontal="center" vertical="center"/>
    </xf>
    <xf numFmtId="43" fontId="4" fillId="0" borderId="14" xfId="1" applyFont="1" applyBorder="1"/>
    <xf numFmtId="43" fontId="11" fillId="0" borderId="14" xfId="0" applyNumberFormat="1" applyFont="1" applyBorder="1" applyAlignment="1"/>
    <xf numFmtId="2" fontId="2" fillId="0" borderId="16" xfId="0" applyNumberFormat="1" applyFont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readingOrder="1"/>
    </xf>
    <xf numFmtId="0" fontId="8" fillId="0" borderId="0" xfId="0" applyFont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readingOrder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2" fillId="0" borderId="17" xfId="0" applyFont="1" applyBorder="1"/>
    <xf numFmtId="43" fontId="2" fillId="0" borderId="0" xfId="1" applyFont="1" applyAlignment="1"/>
    <xf numFmtId="0" fontId="2" fillId="0" borderId="18" xfId="0" applyFont="1" applyBorder="1"/>
    <xf numFmtId="43" fontId="2" fillId="0" borderId="16" xfId="0" applyNumberFormat="1" applyFont="1" applyBorder="1"/>
    <xf numFmtId="0" fontId="0" fillId="0" borderId="0" xfId="0" applyAlignment="1">
      <alignment vertical="center"/>
    </xf>
    <xf numFmtId="43" fontId="4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43" fontId="4" fillId="0" borderId="21" xfId="1" applyFont="1" applyBorder="1"/>
    <xf numFmtId="0" fontId="4" fillId="0" borderId="0" xfId="0" applyFont="1" applyBorder="1"/>
    <xf numFmtId="43" fontId="3" fillId="0" borderId="6" xfId="0" applyNumberFormat="1" applyFont="1" applyBorder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43" fontId="11" fillId="0" borderId="15" xfId="1" applyFont="1" applyBorder="1" applyAlignment="1">
      <alignment vertical="center"/>
    </xf>
    <xf numFmtId="43" fontId="2" fillId="0" borderId="7" xfId="1" applyFont="1" applyBorder="1" applyAlignment="1">
      <alignment vertical="center"/>
    </xf>
    <xf numFmtId="43" fontId="11" fillId="0" borderId="0" xfId="0" applyNumberFormat="1" applyFont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4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161925</xdr:rowOff>
    </xdr:from>
    <xdr:to>
      <xdr:col>12</xdr:col>
      <xdr:colOff>600130</xdr:colOff>
      <xdr:row>34</xdr:row>
      <xdr:rowOff>81005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0000" contrast="20000"/>
        </a:blip>
        <a:srcRect/>
        <a:stretch>
          <a:fillRect/>
        </a:stretch>
      </xdr:blipFill>
      <xdr:spPr bwMode="auto">
        <a:xfrm>
          <a:off x="828675" y="161925"/>
          <a:ext cx="8001055" cy="607223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47625</xdr:colOff>
      <xdr:row>38</xdr:row>
      <xdr:rowOff>123825</xdr:rowOff>
    </xdr:from>
    <xdr:to>
      <xdr:col>12</xdr:col>
      <xdr:colOff>666750</xdr:colOff>
      <xdr:row>72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3425" y="7000875"/>
          <a:ext cx="8162925" cy="60388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75</xdr:row>
      <xdr:rowOff>85725</xdr:rowOff>
    </xdr:from>
    <xdr:to>
      <xdr:col>12</xdr:col>
      <xdr:colOff>571500</xdr:colOff>
      <xdr:row>110</xdr:row>
      <xdr:rowOff>104775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23900" y="13658850"/>
          <a:ext cx="8077200" cy="63531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112</xdr:row>
      <xdr:rowOff>0</xdr:rowOff>
    </xdr:from>
    <xdr:to>
      <xdr:col>12</xdr:col>
      <xdr:colOff>485775</xdr:colOff>
      <xdr:row>147</xdr:row>
      <xdr:rowOff>76200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20269200"/>
          <a:ext cx="7962900" cy="6410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123824</xdr:rowOff>
    </xdr:from>
    <xdr:to>
      <xdr:col>4</xdr:col>
      <xdr:colOff>64769</xdr:colOff>
      <xdr:row>10</xdr:row>
      <xdr:rowOff>304799</xdr:rowOff>
    </xdr:to>
    <xdr:sp macro="" textlink="">
      <xdr:nvSpPr>
        <xdr:cNvPr id="4" name="วงเล็บปีกกาขวา 3"/>
        <xdr:cNvSpPr/>
      </xdr:nvSpPr>
      <xdr:spPr>
        <a:xfrm>
          <a:off x="6143625" y="2867024"/>
          <a:ext cx="45719" cy="1095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9525</xdr:colOff>
      <xdr:row>7</xdr:row>
      <xdr:rowOff>123824</xdr:rowOff>
    </xdr:from>
    <xdr:to>
      <xdr:col>5</xdr:col>
      <xdr:colOff>55244</xdr:colOff>
      <xdr:row>10</xdr:row>
      <xdr:rowOff>266700</xdr:rowOff>
    </xdr:to>
    <xdr:sp macro="" textlink="">
      <xdr:nvSpPr>
        <xdr:cNvPr id="6" name="วงเล็บปีกกาขวา 5"/>
        <xdr:cNvSpPr/>
      </xdr:nvSpPr>
      <xdr:spPr>
        <a:xfrm>
          <a:off x="7810500" y="2867024"/>
          <a:ext cx="45719" cy="105727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3</xdr:row>
      <xdr:rowOff>218594</xdr:rowOff>
    </xdr:from>
    <xdr:to>
      <xdr:col>3</xdr:col>
      <xdr:colOff>857250</xdr:colOff>
      <xdr:row>5</xdr:row>
      <xdr:rowOff>142876</xdr:rowOff>
    </xdr:to>
    <xdr:sp macro="" textlink="">
      <xdr:nvSpPr>
        <xdr:cNvPr id="2" name="Flowchart: Data 1"/>
        <xdr:cNvSpPr/>
      </xdr:nvSpPr>
      <xdr:spPr>
        <a:xfrm>
          <a:off x="1838325" y="1132994"/>
          <a:ext cx="3743325" cy="533882"/>
        </a:xfrm>
        <a:prstGeom prst="flowChartInputOutpu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48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0</xdr:col>
      <xdr:colOff>2581275</xdr:colOff>
      <xdr:row>1</xdr:row>
      <xdr:rowOff>295275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0" y="238125"/>
          <a:ext cx="2486025" cy="247650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22860" rIns="0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rgbClr val="000000"/>
              </a:solidFill>
              <a:latin typeface="TH SarabunPSK" pitchFamily="34" charset="-34"/>
              <a:ea typeface="Tahoma"/>
              <a:cs typeface="TH SarabunPSK" pitchFamily="34" charset="-34"/>
            </a:rPr>
            <a:t>หนังสือกรมการปกครอง ที่ มท 0313.4/ ว72  ลว. 16 พ.ค.43</a:t>
          </a:r>
        </a:p>
      </xdr:txBody>
    </xdr:sp>
    <xdr:clientData/>
  </xdr:twoCellAnchor>
  <xdr:twoCellAnchor>
    <xdr:from>
      <xdr:col>1</xdr:col>
      <xdr:colOff>123825</xdr:colOff>
      <xdr:row>1</xdr:row>
      <xdr:rowOff>57150</xdr:rowOff>
    </xdr:from>
    <xdr:to>
      <xdr:col>1</xdr:col>
      <xdr:colOff>2609850</xdr:colOff>
      <xdr:row>1</xdr:row>
      <xdr:rowOff>304800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38450" y="247650"/>
          <a:ext cx="2486025" cy="247650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22860" rIns="0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rgbClr val="000000"/>
              </a:solidFill>
              <a:latin typeface="TH SarabunPSK" pitchFamily="34" charset="-34"/>
              <a:ea typeface="Tahoma"/>
              <a:cs typeface="TH SarabunPSK" pitchFamily="34" charset="-34"/>
            </a:rPr>
            <a:t>หนังสือ สถ. ด่วนที่สุด ที่ มท 0808.3/ ว819  ลว. 2 ก.พ.47</a:t>
          </a:r>
        </a:p>
      </xdr:txBody>
    </xdr:sp>
    <xdr:clientData/>
  </xdr:twoCellAnchor>
  <xdr:twoCellAnchor>
    <xdr:from>
      <xdr:col>2</xdr:col>
      <xdr:colOff>114300</xdr:colOff>
      <xdr:row>1</xdr:row>
      <xdr:rowOff>57150</xdr:rowOff>
    </xdr:from>
    <xdr:to>
      <xdr:col>2</xdr:col>
      <xdr:colOff>2600325</xdr:colOff>
      <xdr:row>1</xdr:row>
      <xdr:rowOff>304800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543550" y="247650"/>
          <a:ext cx="2486025" cy="247650"/>
        </a:xfrm>
        <a:prstGeom prst="rect">
          <a:avLst/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22860" rIns="0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rgbClr val="000000"/>
              </a:solidFill>
              <a:latin typeface="TH SarabunPSK" pitchFamily="34" charset="-34"/>
              <a:ea typeface="Tahoma"/>
              <a:cs typeface="TH SarabunPSK" pitchFamily="34" charset="-34"/>
            </a:rPr>
            <a:t>หนังสือ สถ. ด่วนที่สุด ที่ มท 0808.4/ ว659  ลว. 30 มี.ค.58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119063</xdr:rowOff>
    </xdr:from>
    <xdr:to>
      <xdr:col>2</xdr:col>
      <xdr:colOff>2273532</xdr:colOff>
      <xdr:row>14</xdr:row>
      <xdr:rowOff>150813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38125" y="2833688"/>
          <a:ext cx="7353532" cy="1539875"/>
        </a:xfrm>
        <a:prstGeom prst="wedgeRectCallout">
          <a:avLst>
            <a:gd name="adj1" fmla="val -50064"/>
            <a:gd name="adj2" fmla="val -33094"/>
          </a:avLst>
        </a:prstGeom>
        <a:ln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800" b="1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อสังหาริมทรัพย์</a:t>
          </a: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หมายถึง ที่ดิน ทรัพย์อันติดกับที่ดิน หรือประกอบเป็นอันเดียวกับที่ดิน รวมทั้งสิทธิทั้งหลายอันเกี่ยวกับกรรมสิทธิ์ที่ดินด้วย จากนิยามดังกล่าว อาจแบ่งอสังหาริมทรัพย์ออกได้ดังนี้</a:t>
          </a:r>
        </a:p>
        <a:p>
          <a:pPr algn="l" rtl="1">
            <a:defRPr sz="1000"/>
          </a:pP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1. ที่ดิน หมายถึง พื้นดินทั่วไป รวมทั้งภูเขา ห้วย หนอง คลอง บึง บาง ลำน้ำ ทะเลสาบ เกาะและที่ชายทะเล</a:t>
          </a:r>
        </a:p>
        <a:p>
          <a:pPr algn="l" rtl="1">
            <a:defRPr sz="1000"/>
          </a:pP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2. ทรัพย์อันติดกับที่ดิน ได้แก่ ไม้ยืนต้น อาคาร โรงเรือน หรือ สิ่งก่อสร้างบนที่ดิน  เช่น</a:t>
          </a:r>
        </a:p>
        <a:p>
          <a:pPr algn="l" rtl="1">
            <a:defRPr sz="1000"/>
          </a:pP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บ้าน คอนโดมีเนียม โรงงาน โกดัง อาคารพาณิชย์ อาคาร</a:t>
          </a:r>
          <a:r>
            <a:rPr lang="th-TH" sz="800" b="0" i="0" strike="noStrike" baseline="0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</a:t>
          </a:r>
          <a:endParaRPr lang="th-TH" sz="800" b="0" i="0" strike="noStrike">
            <a:solidFill>
              <a:srgbClr val="FF0000"/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  <a:p>
          <a:pPr algn="l" rtl="1">
            <a:defRPr sz="1000"/>
          </a:pP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3. ทรัพย์ซึ่งประกอบเป็นอันเดียวกับที่ดิน ได้แก่ แม่น้ำ ลำคลอง แร่ธาตุ กรวด ทราย ที่มีอยู่ตามธรรมชาติ หรือซึ่งมนุษย์นำมารวมไว้กับที่ดินจนกลายเป็นส่วนหนึ่งของพื้นดินตามธรรมชาติ</a:t>
          </a:r>
        </a:p>
        <a:p>
          <a:pPr algn="l" rtl="1">
            <a:defRPr sz="1000"/>
          </a:pPr>
          <a:r>
            <a:rPr lang="th-TH" sz="800" b="0" i="0" strike="noStrike">
              <a:solidFill>
                <a:srgbClr val="FF0000"/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4. สิทธิทั้งหลายอันเกี่ยวกับกรรมสิทธิ์ในที่ดิน ได้แก่ กรรมสิทธิ์ในที่ดินที่มีโฉนด สิทธิครอบครองในที่ดินที่ไม่มีโฉนด ภาระจำยอม สิทธิอาศัย สิทธิเหนือพื้นดิน</a:t>
          </a:r>
        </a:p>
        <a:p>
          <a:pPr algn="l" rtl="1">
            <a:defRPr sz="1000"/>
          </a:pPr>
          <a:endParaRPr lang="th-TH" sz="400" b="0" i="0" strike="noStrike">
            <a:solidFill>
              <a:srgbClr val="FF0000"/>
            </a:solidFill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O57:P93"/>
  <sheetViews>
    <sheetView topLeftCell="A118" workbookViewId="0">
      <selection activeCell="A20" sqref="A20"/>
    </sheetView>
  </sheetViews>
  <sheetFormatPr defaultRowHeight="14.25"/>
  <sheetData>
    <row r="57" spans="16:16">
      <c r="P57" s="150"/>
    </row>
    <row r="93" spans="15:15">
      <c r="O93" s="150"/>
    </row>
  </sheetData>
  <pageMargins left="0.70866141732283472" right="0.70866141732283472" top="0.6" bottom="0.5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4" sqref="A4"/>
    </sheetView>
  </sheetViews>
  <sheetFormatPr defaultRowHeight="24"/>
  <cols>
    <col min="1" max="1" width="9" style="7"/>
    <col min="2" max="2" width="11.75" style="7" bestFit="1" customWidth="1"/>
    <col min="3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222</v>
      </c>
    </row>
    <row r="6" spans="1:7">
      <c r="B6" s="7" t="s">
        <v>220</v>
      </c>
      <c r="F6" s="35"/>
    </row>
    <row r="7" spans="1:7">
      <c r="B7" s="7" t="s">
        <v>221</v>
      </c>
      <c r="F7" s="35"/>
    </row>
    <row r="8" spans="1:7">
      <c r="F8" s="35"/>
    </row>
    <row r="9" spans="1:7">
      <c r="F9" s="35"/>
    </row>
    <row r="10" spans="1:7">
      <c r="F10" s="35"/>
    </row>
    <row r="11" spans="1:7">
      <c r="C11" s="7" t="s">
        <v>203</v>
      </c>
      <c r="F11" s="35"/>
    </row>
    <row r="12" spans="1:7" ht="24.75" thickBot="1">
      <c r="D12" s="34" t="s">
        <v>204</v>
      </c>
      <c r="F12" s="36">
        <f>SUM(F6:F11)</f>
        <v>0</v>
      </c>
    </row>
    <row r="13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29" sqref="A29"/>
    </sheetView>
  </sheetViews>
  <sheetFormatPr defaultRowHeight="24"/>
  <cols>
    <col min="1" max="1" width="21.25" style="7" customWidth="1"/>
    <col min="2" max="2" width="22.875" style="7" customWidth="1"/>
    <col min="3" max="3" width="25.375" style="7" customWidth="1"/>
    <col min="4" max="4" width="16.375" style="7" customWidth="1"/>
    <col min="5" max="5" width="26.625" style="7" customWidth="1"/>
    <col min="6" max="6" width="15.75" style="7" customWidth="1"/>
    <col min="7" max="16384" width="9" style="7"/>
  </cols>
  <sheetData>
    <row r="1" spans="1:6">
      <c r="A1" s="169" t="s">
        <v>478</v>
      </c>
      <c r="B1" s="169"/>
      <c r="C1" s="169"/>
      <c r="D1" s="169"/>
      <c r="E1" s="169"/>
      <c r="F1" s="169"/>
    </row>
    <row r="2" spans="1:6">
      <c r="A2" s="169" t="s">
        <v>200</v>
      </c>
      <c r="B2" s="169"/>
      <c r="C2" s="169"/>
      <c r="D2" s="169"/>
      <c r="E2" s="169"/>
      <c r="F2" s="169"/>
    </row>
    <row r="3" spans="1:6">
      <c r="A3" s="169" t="s">
        <v>479</v>
      </c>
      <c r="B3" s="169"/>
      <c r="C3" s="169"/>
      <c r="D3" s="169"/>
      <c r="E3" s="169"/>
      <c r="F3" s="169"/>
    </row>
    <row r="5" spans="1:6">
      <c r="A5" s="37" t="s">
        <v>230</v>
      </c>
    </row>
    <row r="6" spans="1:6">
      <c r="A6" s="37"/>
    </row>
    <row r="7" spans="1:6">
      <c r="A7" s="152" t="s">
        <v>231</v>
      </c>
      <c r="B7" s="40" t="s">
        <v>225</v>
      </c>
      <c r="C7" s="40" t="s">
        <v>226</v>
      </c>
      <c r="D7" s="40" t="s">
        <v>227</v>
      </c>
      <c r="E7" s="40" t="s">
        <v>228</v>
      </c>
      <c r="F7" s="40" t="s">
        <v>64</v>
      </c>
    </row>
    <row r="8" spans="1:6">
      <c r="A8" s="42"/>
      <c r="B8" s="42" t="s">
        <v>474</v>
      </c>
      <c r="C8" s="42" t="s">
        <v>474</v>
      </c>
      <c r="D8" s="42" t="s">
        <v>153</v>
      </c>
      <c r="E8" s="42" t="s">
        <v>476</v>
      </c>
      <c r="F8" s="45">
        <v>5000</v>
      </c>
    </row>
    <row r="9" spans="1:6">
      <c r="A9" s="42"/>
      <c r="B9" s="42" t="s">
        <v>474</v>
      </c>
      <c r="C9" s="42" t="s">
        <v>474</v>
      </c>
      <c r="D9" s="42" t="s">
        <v>153</v>
      </c>
      <c r="E9" s="42" t="s">
        <v>476</v>
      </c>
      <c r="F9" s="45">
        <v>5000</v>
      </c>
    </row>
    <row r="10" spans="1:6">
      <c r="A10" s="42"/>
      <c r="B10" s="42" t="s">
        <v>474</v>
      </c>
      <c r="C10" s="42" t="s">
        <v>474</v>
      </c>
      <c r="D10" s="42" t="s">
        <v>153</v>
      </c>
      <c r="E10" s="42" t="s">
        <v>476</v>
      </c>
      <c r="F10" s="45">
        <v>5000</v>
      </c>
    </row>
    <row r="11" spans="1:6">
      <c r="A11" s="42"/>
      <c r="B11" s="42" t="s">
        <v>474</v>
      </c>
      <c r="C11" s="42" t="s">
        <v>474</v>
      </c>
      <c r="D11" s="42" t="s">
        <v>153</v>
      </c>
      <c r="E11" s="42" t="s">
        <v>476</v>
      </c>
      <c r="F11" s="45">
        <v>5000</v>
      </c>
    </row>
    <row r="12" spans="1:6">
      <c r="A12" s="42"/>
      <c r="B12" s="42" t="s">
        <v>474</v>
      </c>
      <c r="C12" s="42" t="s">
        <v>474</v>
      </c>
      <c r="D12" s="42" t="s">
        <v>153</v>
      </c>
      <c r="E12" s="42" t="s">
        <v>476</v>
      </c>
      <c r="F12" s="45">
        <v>6000</v>
      </c>
    </row>
    <row r="13" spans="1:6">
      <c r="A13" s="42"/>
      <c r="B13" s="42" t="s">
        <v>474</v>
      </c>
      <c r="C13" s="42" t="s">
        <v>474</v>
      </c>
      <c r="D13" s="42" t="s">
        <v>153</v>
      </c>
      <c r="E13" s="42" t="s">
        <v>476</v>
      </c>
      <c r="F13" s="45">
        <v>1000</v>
      </c>
    </row>
    <row r="14" spans="1:6">
      <c r="A14" s="42"/>
      <c r="B14" s="42" t="s">
        <v>474</v>
      </c>
      <c r="C14" s="42" t="s">
        <v>474</v>
      </c>
      <c r="D14" s="42" t="s">
        <v>153</v>
      </c>
      <c r="E14" s="42" t="s">
        <v>476</v>
      </c>
      <c r="F14" s="45">
        <v>5000</v>
      </c>
    </row>
    <row r="15" spans="1:6">
      <c r="A15" s="42"/>
      <c r="B15" s="42" t="s">
        <v>475</v>
      </c>
      <c r="C15" s="42" t="s">
        <v>304</v>
      </c>
      <c r="D15" s="42" t="s">
        <v>153</v>
      </c>
      <c r="E15" s="42" t="s">
        <v>476</v>
      </c>
      <c r="F15" s="45">
        <v>3000</v>
      </c>
    </row>
    <row r="16" spans="1:6">
      <c r="A16" s="42"/>
      <c r="B16" s="42" t="s">
        <v>475</v>
      </c>
      <c r="C16" s="42" t="s">
        <v>304</v>
      </c>
      <c r="D16" s="42" t="s">
        <v>153</v>
      </c>
      <c r="E16" s="42" t="s">
        <v>476</v>
      </c>
      <c r="F16" s="45">
        <v>3000</v>
      </c>
    </row>
    <row r="17" spans="1:6">
      <c r="A17" s="42"/>
      <c r="B17" s="42" t="s">
        <v>475</v>
      </c>
      <c r="C17" s="42" t="s">
        <v>304</v>
      </c>
      <c r="D17" s="42" t="s">
        <v>153</v>
      </c>
      <c r="E17" s="42" t="s">
        <v>476</v>
      </c>
      <c r="F17" s="45">
        <v>3300</v>
      </c>
    </row>
    <row r="18" spans="1:6" ht="24.75" thickBot="1">
      <c r="A18" s="170" t="s">
        <v>204</v>
      </c>
      <c r="B18" s="171"/>
      <c r="C18" s="171"/>
      <c r="D18" s="171"/>
      <c r="E18" s="171"/>
      <c r="F18" s="52">
        <f>SUM(F8:F17)</f>
        <v>41300</v>
      </c>
    </row>
    <row r="19" spans="1:6" ht="24.75" thickTop="1"/>
    <row r="22" spans="1:6">
      <c r="A22" s="169" t="s">
        <v>478</v>
      </c>
      <c r="B22" s="169"/>
      <c r="C22" s="169"/>
      <c r="D22" s="169"/>
      <c r="E22" s="169"/>
      <c r="F22" s="169"/>
    </row>
    <row r="23" spans="1:6">
      <c r="A23" s="169" t="s">
        <v>200</v>
      </c>
      <c r="B23" s="169"/>
      <c r="C23" s="169"/>
      <c r="D23" s="169"/>
      <c r="E23" s="169"/>
      <c r="F23" s="169"/>
    </row>
    <row r="24" spans="1:6">
      <c r="A24" s="169" t="s">
        <v>480</v>
      </c>
      <c r="B24" s="169"/>
      <c r="C24" s="169"/>
      <c r="D24" s="169"/>
      <c r="E24" s="169"/>
      <c r="F24" s="169"/>
    </row>
    <row r="26" spans="1:6">
      <c r="A26" s="37" t="s">
        <v>481</v>
      </c>
    </row>
    <row r="27" spans="1:6">
      <c r="A27" s="37"/>
    </row>
    <row r="28" spans="1:6">
      <c r="A28" s="152" t="s">
        <v>231</v>
      </c>
      <c r="B28" s="152" t="s">
        <v>225</v>
      </c>
      <c r="C28" s="152" t="s">
        <v>226</v>
      </c>
      <c r="D28" s="152" t="s">
        <v>227</v>
      </c>
      <c r="E28" s="152" t="s">
        <v>228</v>
      </c>
      <c r="F28" s="152" t="s">
        <v>64</v>
      </c>
    </row>
    <row r="29" spans="1:6">
      <c r="A29" s="42"/>
      <c r="B29" s="42" t="s">
        <v>474</v>
      </c>
      <c r="C29" s="42" t="s">
        <v>474</v>
      </c>
      <c r="D29" s="42" t="s">
        <v>153</v>
      </c>
      <c r="E29" s="42" t="s">
        <v>476</v>
      </c>
      <c r="F29" s="45">
        <v>5000</v>
      </c>
    </row>
    <row r="30" spans="1:6">
      <c r="A30" s="42"/>
      <c r="B30" s="42" t="s">
        <v>329</v>
      </c>
      <c r="C30" s="42" t="s">
        <v>477</v>
      </c>
      <c r="D30" s="42" t="s">
        <v>153</v>
      </c>
      <c r="E30" s="42" t="s">
        <v>476</v>
      </c>
      <c r="F30" s="45">
        <v>11200</v>
      </c>
    </row>
    <row r="31" spans="1:6">
      <c r="A31" s="42"/>
      <c r="B31" s="42" t="s">
        <v>329</v>
      </c>
      <c r="C31" s="42" t="s">
        <v>477</v>
      </c>
      <c r="D31" s="42" t="s">
        <v>153</v>
      </c>
      <c r="E31" s="42" t="s">
        <v>476</v>
      </c>
      <c r="F31" s="45">
        <v>13440</v>
      </c>
    </row>
    <row r="32" spans="1:6">
      <c r="A32" s="42"/>
      <c r="B32" s="42"/>
      <c r="C32" s="42"/>
      <c r="D32" s="42"/>
      <c r="E32" s="42"/>
      <c r="F32" s="45"/>
    </row>
    <row r="33" spans="1:6">
      <c r="A33" s="174" t="s">
        <v>204</v>
      </c>
      <c r="B33" s="175"/>
      <c r="C33" s="175"/>
      <c r="D33" s="175"/>
      <c r="E33" s="175"/>
      <c r="F33" s="44">
        <f>SUM(F29:F32)</f>
        <v>29640</v>
      </c>
    </row>
    <row r="34" spans="1:6" ht="24.75" thickBot="1">
      <c r="A34" s="172" t="s">
        <v>211</v>
      </c>
      <c r="B34" s="173"/>
      <c r="C34" s="173"/>
      <c r="D34" s="173"/>
      <c r="E34" s="173"/>
      <c r="F34" s="151">
        <f>SUM(F18+F33)</f>
        <v>70940</v>
      </c>
    </row>
    <row r="35" spans="1:6" ht="24.75" thickTop="1"/>
  </sheetData>
  <mergeCells count="9">
    <mergeCell ref="A1:F1"/>
    <mergeCell ref="A2:F2"/>
    <mergeCell ref="A3:F3"/>
    <mergeCell ref="A18:E18"/>
    <mergeCell ref="A34:E34"/>
    <mergeCell ref="A22:F22"/>
    <mergeCell ref="A23:F23"/>
    <mergeCell ref="A24:F24"/>
    <mergeCell ref="A33:E33"/>
  </mergeCells>
  <pageMargins left="0.31496062992125984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4"/>
  <sheetViews>
    <sheetView topLeftCell="A37" workbookViewId="0">
      <selection activeCell="F45" sqref="F45"/>
    </sheetView>
  </sheetViews>
  <sheetFormatPr defaultRowHeight="24"/>
  <cols>
    <col min="1" max="1" width="15.25" style="7" customWidth="1"/>
    <col min="2" max="2" width="14.5" style="7" customWidth="1"/>
    <col min="3" max="3" width="24.625" style="7" customWidth="1"/>
    <col min="4" max="4" width="16.5" style="7" customWidth="1"/>
    <col min="5" max="5" width="22" style="7" customWidth="1"/>
    <col min="6" max="6" width="26.875" style="7" customWidth="1"/>
    <col min="7" max="7" width="14.125" style="7" customWidth="1"/>
    <col min="8" max="16384" width="9" style="7"/>
  </cols>
  <sheetData>
    <row r="1" spans="1:9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9">
      <c r="A2" s="169" t="s">
        <v>200</v>
      </c>
      <c r="B2" s="169"/>
      <c r="C2" s="169"/>
      <c r="D2" s="169"/>
      <c r="E2" s="169"/>
      <c r="F2" s="169"/>
      <c r="G2" s="169"/>
    </row>
    <row r="3" spans="1:9">
      <c r="A3" s="169" t="s">
        <v>480</v>
      </c>
      <c r="B3" s="169"/>
      <c r="C3" s="169"/>
      <c r="D3" s="169"/>
      <c r="E3" s="169"/>
      <c r="F3" s="169"/>
      <c r="G3" s="169"/>
    </row>
    <row r="4" spans="1:9">
      <c r="A4" s="37" t="s">
        <v>223</v>
      </c>
    </row>
    <row r="5" spans="1:9">
      <c r="A5" s="152" t="s">
        <v>224</v>
      </c>
      <c r="B5" s="40" t="s">
        <v>225</v>
      </c>
      <c r="C5" s="40" t="s">
        <v>226</v>
      </c>
      <c r="D5" s="40" t="s">
        <v>227</v>
      </c>
      <c r="E5" s="40" t="s">
        <v>228</v>
      </c>
      <c r="F5" s="152" t="s">
        <v>229</v>
      </c>
      <c r="G5" s="40" t="s">
        <v>64</v>
      </c>
      <c r="I5" s="155"/>
    </row>
    <row r="6" spans="1:9">
      <c r="A6" s="42" t="s">
        <v>473</v>
      </c>
      <c r="B6" s="42" t="s">
        <v>329</v>
      </c>
      <c r="C6" s="42" t="s">
        <v>526</v>
      </c>
      <c r="D6" s="42" t="s">
        <v>154</v>
      </c>
      <c r="E6" s="42" t="s">
        <v>487</v>
      </c>
      <c r="F6" s="42" t="s">
        <v>482</v>
      </c>
      <c r="G6" s="45">
        <v>334446.8</v>
      </c>
      <c r="H6" s="154"/>
      <c r="I6" s="155"/>
    </row>
    <row r="7" spans="1:9">
      <c r="A7" s="42"/>
      <c r="B7" s="42"/>
      <c r="C7" s="42" t="s">
        <v>527</v>
      </c>
      <c r="D7" s="42"/>
      <c r="E7" s="42"/>
      <c r="F7" s="42" t="s">
        <v>483</v>
      </c>
      <c r="G7" s="45"/>
      <c r="H7" s="154"/>
      <c r="I7" s="155"/>
    </row>
    <row r="8" spans="1:9">
      <c r="A8" s="42" t="s">
        <v>473</v>
      </c>
      <c r="B8" s="42" t="s">
        <v>474</v>
      </c>
      <c r="C8" s="42" t="s">
        <v>282</v>
      </c>
      <c r="D8" s="42" t="s">
        <v>152</v>
      </c>
      <c r="E8" s="42" t="s">
        <v>488</v>
      </c>
      <c r="F8" s="42" t="s">
        <v>491</v>
      </c>
      <c r="G8" s="45">
        <v>240000</v>
      </c>
      <c r="H8" s="154"/>
      <c r="I8" s="155"/>
    </row>
    <row r="9" spans="1:9">
      <c r="A9" s="42" t="s">
        <v>473</v>
      </c>
      <c r="B9" s="42" t="s">
        <v>474</v>
      </c>
      <c r="C9" s="42" t="s">
        <v>284</v>
      </c>
      <c r="D9" s="42" t="s">
        <v>152</v>
      </c>
      <c r="E9" s="42" t="s">
        <v>489</v>
      </c>
      <c r="F9" s="42" t="s">
        <v>492</v>
      </c>
      <c r="G9" s="45">
        <v>100000</v>
      </c>
    </row>
    <row r="10" spans="1:9">
      <c r="A10" s="42" t="s">
        <v>473</v>
      </c>
      <c r="B10" s="42" t="s">
        <v>475</v>
      </c>
      <c r="C10" s="42" t="s">
        <v>485</v>
      </c>
      <c r="D10" s="42" t="s">
        <v>152</v>
      </c>
      <c r="E10" s="42"/>
      <c r="F10" s="42"/>
      <c r="G10" s="45">
        <v>60000</v>
      </c>
    </row>
    <row r="11" spans="1:9">
      <c r="A11" s="42" t="s">
        <v>473</v>
      </c>
      <c r="B11" s="42" t="s">
        <v>329</v>
      </c>
      <c r="C11" s="42" t="s">
        <v>484</v>
      </c>
      <c r="D11" s="42" t="s">
        <v>152</v>
      </c>
      <c r="E11" s="42"/>
      <c r="F11" s="42"/>
      <c r="G11" s="45">
        <v>100000</v>
      </c>
    </row>
    <row r="12" spans="1:9">
      <c r="A12" s="42" t="s">
        <v>473</v>
      </c>
      <c r="B12" s="42" t="s">
        <v>524</v>
      </c>
      <c r="C12" s="42" t="s">
        <v>486</v>
      </c>
      <c r="D12" s="42" t="s">
        <v>166</v>
      </c>
      <c r="E12" s="42" t="s">
        <v>490</v>
      </c>
      <c r="F12" s="42" t="s">
        <v>493</v>
      </c>
      <c r="G12" s="45">
        <v>6000000</v>
      </c>
    </row>
    <row r="13" spans="1:9">
      <c r="A13" s="42"/>
      <c r="B13" s="42" t="s">
        <v>525</v>
      </c>
      <c r="C13" s="42"/>
      <c r="D13" s="42"/>
      <c r="E13" s="42"/>
      <c r="F13" s="42" t="s">
        <v>494</v>
      </c>
      <c r="G13" s="45"/>
    </row>
    <row r="14" spans="1:9">
      <c r="A14" s="42" t="s">
        <v>495</v>
      </c>
      <c r="B14" s="42" t="s">
        <v>474</v>
      </c>
      <c r="C14" s="42" t="s">
        <v>474</v>
      </c>
      <c r="D14" s="42" t="s">
        <v>277</v>
      </c>
      <c r="E14" s="42" t="s">
        <v>499</v>
      </c>
      <c r="F14" s="42" t="s">
        <v>497</v>
      </c>
      <c r="G14" s="45">
        <v>7702.22</v>
      </c>
    </row>
    <row r="15" spans="1:9">
      <c r="A15" s="42" t="s">
        <v>496</v>
      </c>
      <c r="B15" s="42"/>
      <c r="C15" s="42"/>
      <c r="D15" s="42"/>
      <c r="E15" s="42" t="s">
        <v>500</v>
      </c>
      <c r="F15" s="42" t="s">
        <v>498</v>
      </c>
      <c r="G15" s="45"/>
    </row>
    <row r="16" spans="1:9">
      <c r="A16" s="42" t="s">
        <v>495</v>
      </c>
      <c r="B16" s="42" t="s">
        <v>329</v>
      </c>
      <c r="C16" s="42" t="s">
        <v>528</v>
      </c>
      <c r="D16" s="42" t="s">
        <v>154</v>
      </c>
      <c r="E16" s="42" t="s">
        <v>501</v>
      </c>
      <c r="F16" s="42" t="s">
        <v>502</v>
      </c>
      <c r="G16" s="45">
        <v>91800</v>
      </c>
    </row>
    <row r="17" spans="1:7">
      <c r="A17" s="42" t="s">
        <v>496</v>
      </c>
      <c r="B17" s="42"/>
      <c r="C17" s="42" t="s">
        <v>329</v>
      </c>
      <c r="D17" s="42"/>
      <c r="E17" s="42"/>
      <c r="F17" s="42" t="s">
        <v>503</v>
      </c>
      <c r="G17" s="45"/>
    </row>
    <row r="18" spans="1:7">
      <c r="A18" s="42" t="s">
        <v>495</v>
      </c>
      <c r="B18" s="42" t="s">
        <v>504</v>
      </c>
      <c r="C18" s="42" t="s">
        <v>505</v>
      </c>
      <c r="D18" s="42" t="s">
        <v>154</v>
      </c>
      <c r="E18" s="42" t="s">
        <v>506</v>
      </c>
      <c r="F18" s="42" t="s">
        <v>507</v>
      </c>
      <c r="G18" s="45">
        <v>20000</v>
      </c>
    </row>
    <row r="19" spans="1:7">
      <c r="A19" s="42" t="s">
        <v>496</v>
      </c>
      <c r="B19" s="42"/>
      <c r="C19" s="42"/>
      <c r="D19" s="42"/>
      <c r="E19" s="42"/>
      <c r="F19" s="42"/>
      <c r="G19" s="45"/>
    </row>
    <row r="20" spans="1:7">
      <c r="A20" s="172" t="s">
        <v>204</v>
      </c>
      <c r="B20" s="173"/>
      <c r="C20" s="173"/>
      <c r="D20" s="173"/>
      <c r="E20" s="173"/>
      <c r="F20" s="176"/>
      <c r="G20" s="48">
        <f>SUM(G6:G19)</f>
        <v>6953949.0199999996</v>
      </c>
    </row>
    <row r="21" spans="1:7">
      <c r="A21" s="130"/>
      <c r="B21" s="130"/>
      <c r="C21" s="130"/>
      <c r="D21" s="130"/>
      <c r="E21" s="130"/>
      <c r="F21" s="130"/>
      <c r="G21" s="157"/>
    </row>
    <row r="22" spans="1:7">
      <c r="A22" s="130"/>
      <c r="B22" s="130"/>
      <c r="C22" s="130"/>
      <c r="D22" s="130"/>
      <c r="E22" s="130"/>
      <c r="F22" s="130"/>
      <c r="G22" s="157"/>
    </row>
    <row r="23" spans="1:7">
      <c r="A23" s="130"/>
      <c r="B23" s="130"/>
      <c r="C23" s="130"/>
      <c r="D23" s="130" t="s">
        <v>523</v>
      </c>
      <c r="E23" s="130"/>
      <c r="F23" s="130"/>
      <c r="G23" s="157"/>
    </row>
    <row r="24" spans="1:7">
      <c r="A24" s="169" t="s">
        <v>478</v>
      </c>
      <c r="B24" s="169"/>
      <c r="C24" s="169"/>
      <c r="D24" s="169"/>
      <c r="E24" s="169"/>
      <c r="F24" s="169"/>
      <c r="G24" s="169"/>
    </row>
    <row r="25" spans="1:7">
      <c r="A25" s="169" t="s">
        <v>200</v>
      </c>
      <c r="B25" s="169"/>
      <c r="C25" s="169"/>
      <c r="D25" s="169"/>
      <c r="E25" s="169"/>
      <c r="F25" s="169"/>
      <c r="G25" s="169"/>
    </row>
    <row r="26" spans="1:7">
      <c r="A26" s="169" t="s">
        <v>480</v>
      </c>
      <c r="B26" s="169"/>
      <c r="C26" s="169"/>
      <c r="D26" s="169"/>
      <c r="E26" s="169"/>
      <c r="F26" s="169"/>
      <c r="G26" s="169"/>
    </row>
    <row r="27" spans="1:7">
      <c r="A27" s="37" t="s">
        <v>223</v>
      </c>
    </row>
    <row r="28" spans="1:7">
      <c r="A28" s="152" t="s">
        <v>224</v>
      </c>
      <c r="B28" s="152" t="s">
        <v>225</v>
      </c>
      <c r="C28" s="152" t="s">
        <v>226</v>
      </c>
      <c r="D28" s="152" t="s">
        <v>227</v>
      </c>
      <c r="E28" s="152" t="s">
        <v>228</v>
      </c>
      <c r="F28" s="152" t="s">
        <v>229</v>
      </c>
      <c r="G28" s="152" t="s">
        <v>64</v>
      </c>
    </row>
    <row r="29" spans="1:7">
      <c r="A29" s="42"/>
      <c r="B29" s="42"/>
      <c r="C29" s="42"/>
      <c r="D29" s="42"/>
      <c r="E29" s="42"/>
      <c r="F29" s="42"/>
      <c r="G29" s="45"/>
    </row>
    <row r="30" spans="1:7">
      <c r="A30" s="42" t="s">
        <v>495</v>
      </c>
      <c r="B30" s="42" t="s">
        <v>475</v>
      </c>
      <c r="C30" s="42" t="s">
        <v>508</v>
      </c>
      <c r="D30" s="42" t="s">
        <v>166</v>
      </c>
      <c r="E30" s="42" t="s">
        <v>509</v>
      </c>
      <c r="F30" s="42" t="s">
        <v>510</v>
      </c>
      <c r="G30" s="45">
        <v>600</v>
      </c>
    </row>
    <row r="31" spans="1:7">
      <c r="A31" s="42" t="s">
        <v>496</v>
      </c>
      <c r="B31" s="42"/>
      <c r="C31" s="42"/>
      <c r="D31" s="42"/>
      <c r="E31" s="42"/>
      <c r="F31" s="42" t="s">
        <v>511</v>
      </c>
      <c r="G31" s="45"/>
    </row>
    <row r="32" spans="1:7">
      <c r="A32" s="42"/>
      <c r="B32" s="42"/>
      <c r="C32" s="42"/>
      <c r="D32" s="42"/>
      <c r="E32" s="42"/>
      <c r="F32" s="42" t="s">
        <v>512</v>
      </c>
      <c r="G32" s="45"/>
    </row>
    <row r="33" spans="1:7">
      <c r="A33" s="42" t="s">
        <v>495</v>
      </c>
      <c r="B33" s="42" t="s">
        <v>157</v>
      </c>
      <c r="C33" s="42" t="s">
        <v>157</v>
      </c>
      <c r="D33" s="42" t="s">
        <v>157</v>
      </c>
      <c r="E33" s="42" t="s">
        <v>514</v>
      </c>
      <c r="F33" s="42" t="s">
        <v>513</v>
      </c>
      <c r="G33" s="45">
        <v>92300</v>
      </c>
    </row>
    <row r="34" spans="1:7">
      <c r="A34" s="42" t="s">
        <v>496</v>
      </c>
      <c r="B34" s="42"/>
      <c r="C34" s="42"/>
      <c r="D34" s="42"/>
      <c r="E34" s="42" t="s">
        <v>515</v>
      </c>
      <c r="F34" s="42"/>
      <c r="G34" s="45"/>
    </row>
    <row r="35" spans="1:7">
      <c r="A35" s="42" t="s">
        <v>495</v>
      </c>
      <c r="B35" s="42" t="s">
        <v>157</v>
      </c>
      <c r="C35" s="42" t="s">
        <v>157</v>
      </c>
      <c r="D35" s="42" t="s">
        <v>157</v>
      </c>
      <c r="E35" s="42" t="s">
        <v>514</v>
      </c>
      <c r="F35" s="42" t="s">
        <v>516</v>
      </c>
      <c r="G35" s="45">
        <v>8800</v>
      </c>
    </row>
    <row r="36" spans="1:7">
      <c r="A36" s="42" t="s">
        <v>496</v>
      </c>
      <c r="B36" s="42"/>
      <c r="C36" s="42"/>
      <c r="D36" s="42"/>
      <c r="E36" s="42" t="s">
        <v>515</v>
      </c>
      <c r="F36" s="42"/>
      <c r="G36" s="45"/>
    </row>
    <row r="37" spans="1:7">
      <c r="A37" s="42" t="s">
        <v>495</v>
      </c>
      <c r="B37" s="42" t="s">
        <v>157</v>
      </c>
      <c r="C37" s="42" t="s">
        <v>157</v>
      </c>
      <c r="D37" s="42" t="s">
        <v>157</v>
      </c>
      <c r="E37" s="42" t="s">
        <v>514</v>
      </c>
      <c r="F37" s="42" t="s">
        <v>517</v>
      </c>
      <c r="G37" s="45">
        <v>705</v>
      </c>
    </row>
    <row r="38" spans="1:7">
      <c r="A38" s="42" t="s">
        <v>496</v>
      </c>
      <c r="B38" s="42"/>
      <c r="C38" s="42"/>
      <c r="D38" s="42"/>
      <c r="E38" s="42" t="s">
        <v>515</v>
      </c>
      <c r="F38" s="42"/>
      <c r="G38" s="45"/>
    </row>
    <row r="39" spans="1:7">
      <c r="A39" s="42" t="s">
        <v>495</v>
      </c>
      <c r="B39" s="42" t="s">
        <v>474</v>
      </c>
      <c r="C39" s="42" t="s">
        <v>474</v>
      </c>
      <c r="D39" s="42" t="s">
        <v>166</v>
      </c>
      <c r="E39" s="42" t="s">
        <v>514</v>
      </c>
      <c r="F39" s="42" t="s">
        <v>519</v>
      </c>
      <c r="G39" s="45">
        <v>453</v>
      </c>
    </row>
    <row r="40" spans="1:7">
      <c r="A40" s="42" t="s">
        <v>521</v>
      </c>
      <c r="B40" s="42"/>
      <c r="C40" s="42"/>
      <c r="D40" s="42"/>
      <c r="E40" s="42" t="s">
        <v>518</v>
      </c>
      <c r="F40" s="42" t="s">
        <v>520</v>
      </c>
      <c r="G40" s="45"/>
    </row>
    <row r="41" spans="1:7">
      <c r="A41" s="42" t="s">
        <v>522</v>
      </c>
      <c r="B41" s="42"/>
      <c r="C41" s="42"/>
      <c r="D41" s="42"/>
      <c r="E41" s="42"/>
      <c r="F41" s="42"/>
      <c r="G41" s="45"/>
    </row>
    <row r="42" spans="1:7">
      <c r="A42" s="170" t="s">
        <v>204</v>
      </c>
      <c r="B42" s="171"/>
      <c r="C42" s="171"/>
      <c r="D42" s="171"/>
      <c r="E42" s="171"/>
      <c r="F42" s="177"/>
      <c r="G42" s="44">
        <f>SUM(G30:G41)</f>
        <v>102858</v>
      </c>
    </row>
    <row r="43" spans="1:7" ht="24.75" thickBot="1">
      <c r="A43" s="172" t="s">
        <v>211</v>
      </c>
      <c r="B43" s="173"/>
      <c r="C43" s="173"/>
      <c r="D43" s="173"/>
      <c r="E43" s="173"/>
      <c r="F43" s="176"/>
      <c r="G43" s="156">
        <f>SUM(G20+G42)</f>
        <v>7056807.0199999996</v>
      </c>
    </row>
    <row r="44" spans="1:7" ht="24.75" thickTop="1"/>
  </sheetData>
  <mergeCells count="9">
    <mergeCell ref="A43:F43"/>
    <mergeCell ref="A42:F42"/>
    <mergeCell ref="A1:G1"/>
    <mergeCell ref="A2:G2"/>
    <mergeCell ref="A3:G3"/>
    <mergeCell ref="A20:F20"/>
    <mergeCell ref="A24:G24"/>
    <mergeCell ref="A25:G25"/>
    <mergeCell ref="A26:G26"/>
  </mergeCells>
  <pageMargins left="0.31496062992125984" right="0" top="0.74803149606299213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12" sqref="F12"/>
    </sheetView>
  </sheetViews>
  <sheetFormatPr defaultRowHeight="24"/>
  <cols>
    <col min="1" max="1" width="9" style="7"/>
    <col min="2" max="2" width="11.75" style="7" bestFit="1" customWidth="1"/>
    <col min="3" max="5" width="9" style="7"/>
    <col min="6" max="6" width="10.875" style="7" bestFit="1" customWidth="1"/>
    <col min="7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232</v>
      </c>
    </row>
    <row r="6" spans="1:7">
      <c r="B6" s="7" t="s">
        <v>233</v>
      </c>
      <c r="F6" s="35">
        <v>11486.21</v>
      </c>
    </row>
    <row r="7" spans="1:7">
      <c r="B7" s="7" t="s">
        <v>234</v>
      </c>
      <c r="F7" s="35">
        <v>486025</v>
      </c>
    </row>
    <row r="8" spans="1:7">
      <c r="B8" s="7" t="s">
        <v>534</v>
      </c>
      <c r="F8" s="35">
        <v>1981.75</v>
      </c>
    </row>
    <row r="9" spans="1:7">
      <c r="B9" s="7" t="s">
        <v>535</v>
      </c>
      <c r="F9" s="35">
        <v>15406.97</v>
      </c>
    </row>
    <row r="10" spans="1:7">
      <c r="B10" s="7" t="s">
        <v>536</v>
      </c>
      <c r="F10" s="35">
        <v>373217.67</v>
      </c>
    </row>
    <row r="11" spans="1:7">
      <c r="B11" s="7" t="s">
        <v>537</v>
      </c>
      <c r="F11" s="35">
        <v>715</v>
      </c>
    </row>
    <row r="12" spans="1:7">
      <c r="C12" s="7" t="s">
        <v>203</v>
      </c>
      <c r="F12" s="35"/>
    </row>
    <row r="13" spans="1:7" ht="24.75" thickBot="1">
      <c r="D13" s="34" t="s">
        <v>204</v>
      </c>
      <c r="F13" s="36">
        <f>SUM(F6:F12)</f>
        <v>888832.6</v>
      </c>
    </row>
    <row r="14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4" sqref="A4"/>
    </sheetView>
  </sheetViews>
  <sheetFormatPr defaultRowHeight="24"/>
  <cols>
    <col min="1" max="1" width="9" style="7"/>
    <col min="2" max="2" width="11.75" style="7" bestFit="1" customWidth="1"/>
    <col min="3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236</v>
      </c>
    </row>
    <row r="6" spans="1:7">
      <c r="B6" s="7" t="s">
        <v>235</v>
      </c>
      <c r="F6" s="35"/>
    </row>
    <row r="7" spans="1:7">
      <c r="B7" s="7" t="s">
        <v>235</v>
      </c>
      <c r="F7" s="35"/>
    </row>
    <row r="8" spans="1:7">
      <c r="B8" s="7" t="s">
        <v>235</v>
      </c>
      <c r="F8" s="35"/>
    </row>
    <row r="9" spans="1:7">
      <c r="F9" s="35"/>
    </row>
    <row r="10" spans="1:7">
      <c r="F10" s="35"/>
    </row>
    <row r="11" spans="1:7">
      <c r="C11" s="7" t="s">
        <v>203</v>
      </c>
      <c r="F11" s="35"/>
    </row>
    <row r="12" spans="1:7" ht="24.75" thickBot="1">
      <c r="D12" s="34" t="s">
        <v>204</v>
      </c>
      <c r="F12" s="36">
        <f>SUM(F6:F11)</f>
        <v>0</v>
      </c>
    </row>
    <row r="13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6" sqref="B6"/>
    </sheetView>
  </sheetViews>
  <sheetFormatPr defaultRowHeight="24"/>
  <cols>
    <col min="1" max="1" width="21.5" style="7" customWidth="1"/>
    <col min="2" max="2" width="25.25" style="7" customWidth="1"/>
    <col min="3" max="7" width="16.375" style="7" customWidth="1"/>
    <col min="8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463</v>
      </c>
    </row>
    <row r="7" spans="1:7">
      <c r="A7" s="179" t="s">
        <v>237</v>
      </c>
      <c r="B7" s="179" t="s">
        <v>238</v>
      </c>
      <c r="C7" s="179" t="s">
        <v>239</v>
      </c>
      <c r="D7" s="178" t="s">
        <v>240</v>
      </c>
      <c r="E7" s="178"/>
      <c r="F7" s="179" t="s">
        <v>243</v>
      </c>
      <c r="G7" s="179" t="s">
        <v>244</v>
      </c>
    </row>
    <row r="8" spans="1:7">
      <c r="A8" s="179"/>
      <c r="B8" s="179"/>
      <c r="C8" s="179"/>
      <c r="D8" s="53" t="s">
        <v>241</v>
      </c>
      <c r="E8" s="53" t="s">
        <v>242</v>
      </c>
      <c r="F8" s="179"/>
      <c r="G8" s="179"/>
    </row>
    <row r="9" spans="1:7">
      <c r="A9" s="41"/>
      <c r="B9" s="41"/>
      <c r="C9" s="44"/>
      <c r="D9" s="41"/>
      <c r="E9" s="41"/>
      <c r="F9" s="41"/>
      <c r="G9" s="41"/>
    </row>
    <row r="10" spans="1:7">
      <c r="A10" s="42"/>
      <c r="B10" s="42"/>
      <c r="C10" s="45"/>
      <c r="D10" s="42"/>
      <c r="E10" s="42"/>
      <c r="F10" s="42"/>
      <c r="G10" s="42"/>
    </row>
    <row r="11" spans="1:7">
      <c r="A11" s="42"/>
      <c r="B11" s="42"/>
      <c r="C11" s="45"/>
      <c r="D11" s="42"/>
      <c r="E11" s="42"/>
      <c r="F11" s="42"/>
      <c r="G11" s="42"/>
    </row>
    <row r="12" spans="1:7">
      <c r="A12" s="42"/>
      <c r="B12" s="42"/>
      <c r="C12" s="45"/>
      <c r="D12" s="42"/>
      <c r="E12" s="42"/>
      <c r="F12" s="42"/>
      <c r="G12" s="42"/>
    </row>
    <row r="13" spans="1:7">
      <c r="A13" s="42"/>
      <c r="B13" s="42"/>
      <c r="C13" s="45"/>
      <c r="D13" s="42"/>
      <c r="E13" s="42"/>
      <c r="F13" s="42"/>
      <c r="G13" s="42"/>
    </row>
    <row r="14" spans="1:7">
      <c r="A14" s="42"/>
      <c r="B14" s="42"/>
      <c r="C14" s="45"/>
      <c r="D14" s="42"/>
      <c r="E14" s="42"/>
      <c r="F14" s="42"/>
      <c r="G14" s="42"/>
    </row>
    <row r="15" spans="1:7">
      <c r="A15" s="42"/>
      <c r="B15" s="42"/>
      <c r="C15" s="45"/>
      <c r="D15" s="42"/>
      <c r="E15" s="42"/>
      <c r="F15" s="42"/>
      <c r="G15" s="42"/>
    </row>
    <row r="16" spans="1:7">
      <c r="A16" s="42"/>
      <c r="B16" s="42"/>
      <c r="C16" s="45"/>
      <c r="D16" s="42"/>
      <c r="E16" s="42"/>
      <c r="F16" s="42"/>
      <c r="G16" s="42"/>
    </row>
    <row r="17" spans="1:7">
      <c r="A17" s="42"/>
      <c r="B17" s="42"/>
      <c r="C17" s="45"/>
      <c r="D17" s="42"/>
      <c r="E17" s="42"/>
      <c r="F17" s="42"/>
      <c r="G17" s="42"/>
    </row>
    <row r="18" spans="1:7">
      <c r="A18" s="42"/>
      <c r="B18" s="42"/>
      <c r="C18" s="45"/>
      <c r="D18" s="42"/>
      <c r="E18" s="42"/>
      <c r="F18" s="42"/>
      <c r="G18" s="42"/>
    </row>
    <row r="19" spans="1:7" ht="24.75" thickBot="1">
      <c r="A19" s="178" t="s">
        <v>204</v>
      </c>
      <c r="B19" s="178"/>
      <c r="C19" s="52">
        <f>SUM(C9:C18)</f>
        <v>0</v>
      </c>
      <c r="D19" s="47"/>
      <c r="E19" s="47"/>
      <c r="F19" s="52">
        <f>SUM(F9:F18)</f>
        <v>0</v>
      </c>
      <c r="G19" s="47"/>
    </row>
    <row r="20" spans="1:7" ht="24.75" thickTop="1"/>
    <row r="21" spans="1:7">
      <c r="A21" s="37" t="s">
        <v>245</v>
      </c>
    </row>
  </sheetData>
  <mergeCells count="10">
    <mergeCell ref="A19:B19"/>
    <mergeCell ref="A1:G1"/>
    <mergeCell ref="A2:G2"/>
    <mergeCell ref="A3:G3"/>
    <mergeCell ref="D7:E7"/>
    <mergeCell ref="A7:A8"/>
    <mergeCell ref="B7:B8"/>
    <mergeCell ref="C7:C8"/>
    <mergeCell ref="F7:F8"/>
    <mergeCell ref="G7:G8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23" sqref="F23"/>
    </sheetView>
  </sheetViews>
  <sheetFormatPr defaultRowHeight="24"/>
  <cols>
    <col min="1" max="1" width="9" style="7"/>
    <col min="2" max="2" width="11.75" style="7" bestFit="1" customWidth="1"/>
    <col min="3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246</v>
      </c>
    </row>
    <row r="6" spans="1:7">
      <c r="B6" s="7" t="s">
        <v>247</v>
      </c>
      <c r="F6" s="35"/>
    </row>
    <row r="7" spans="1:7">
      <c r="B7" s="7" t="s">
        <v>247</v>
      </c>
      <c r="F7" s="35"/>
    </row>
    <row r="8" spans="1:7">
      <c r="B8" s="7" t="s">
        <v>247</v>
      </c>
      <c r="F8" s="35"/>
    </row>
    <row r="9" spans="1:7">
      <c r="F9" s="35"/>
    </row>
    <row r="10" spans="1:7">
      <c r="F10" s="35"/>
    </row>
    <row r="11" spans="1:7">
      <c r="C11" s="7" t="s">
        <v>203</v>
      </c>
      <c r="F11" s="35"/>
    </row>
    <row r="12" spans="1:7" ht="24.75" thickBot="1">
      <c r="D12" s="34" t="s">
        <v>204</v>
      </c>
      <c r="F12" s="36">
        <f>SUM(F6:F11)</f>
        <v>0</v>
      </c>
    </row>
    <row r="13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0"/>
  <sheetViews>
    <sheetView topLeftCell="A16" workbookViewId="0">
      <selection activeCell="A30" sqref="A30"/>
    </sheetView>
  </sheetViews>
  <sheetFormatPr defaultRowHeight="24"/>
  <cols>
    <col min="1" max="2" width="4.375" style="7" customWidth="1"/>
    <col min="3" max="3" width="52.875" style="7" customWidth="1"/>
    <col min="4" max="4" width="12.375" style="7" customWidth="1"/>
    <col min="5" max="5" width="14.5" style="7" customWidth="1"/>
    <col min="6" max="6" width="13.625" style="7" customWidth="1"/>
    <col min="7" max="16384" width="9" style="7"/>
  </cols>
  <sheetData>
    <row r="1" spans="1:6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</row>
    <row r="2" spans="1:6">
      <c r="A2" s="169" t="s">
        <v>200</v>
      </c>
      <c r="B2" s="169"/>
      <c r="C2" s="169"/>
      <c r="D2" s="169"/>
      <c r="E2" s="169"/>
      <c r="F2" s="169"/>
    </row>
    <row r="3" spans="1:6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</row>
    <row r="5" spans="1:6">
      <c r="A5" s="37" t="s">
        <v>466</v>
      </c>
    </row>
    <row r="6" spans="1:6">
      <c r="A6" s="54"/>
      <c r="B6" s="55"/>
      <c r="C6" s="55"/>
      <c r="D6" s="55"/>
      <c r="E6" s="55"/>
      <c r="F6" s="55"/>
    </row>
    <row r="7" spans="1:6">
      <c r="A7" s="54"/>
      <c r="B7" s="54"/>
      <c r="C7" s="54"/>
      <c r="D7" s="54"/>
      <c r="E7" s="54"/>
      <c r="F7" s="56"/>
    </row>
    <row r="8" spans="1:6">
      <c r="A8" s="54"/>
      <c r="B8" s="180" t="s">
        <v>538</v>
      </c>
      <c r="C8" s="180"/>
      <c r="D8" s="57"/>
      <c r="E8" s="57"/>
      <c r="F8" s="57">
        <v>10358250.65</v>
      </c>
    </row>
    <row r="9" spans="1:6">
      <c r="A9" s="54"/>
      <c r="B9" s="69"/>
      <c r="C9" s="69" t="s">
        <v>248</v>
      </c>
      <c r="D9" s="56">
        <v>89486.55</v>
      </c>
      <c r="E9" s="57"/>
      <c r="F9" s="57"/>
    </row>
    <row r="10" spans="1:6">
      <c r="A10" s="54"/>
      <c r="B10" s="58"/>
      <c r="C10" s="58" t="s">
        <v>261</v>
      </c>
      <c r="D10" s="59">
        <f>-(D9*25/100)</f>
        <v>-22371.637500000001</v>
      </c>
      <c r="E10" s="60"/>
      <c r="F10" s="57"/>
    </row>
    <row r="11" spans="1:6">
      <c r="A11" s="54"/>
      <c r="B11" s="58" t="s">
        <v>249</v>
      </c>
      <c r="C11" s="69" t="s">
        <v>250</v>
      </c>
      <c r="D11" s="57"/>
      <c r="E11" s="56">
        <f>D9+D10</f>
        <v>67114.912500000006</v>
      </c>
      <c r="F11" s="57"/>
    </row>
    <row r="12" spans="1:6">
      <c r="A12" s="54"/>
      <c r="B12" s="58"/>
      <c r="C12" s="70" t="s">
        <v>539</v>
      </c>
      <c r="D12" s="61"/>
      <c r="E12" s="62">
        <v>29000</v>
      </c>
      <c r="F12" s="62"/>
    </row>
    <row r="13" spans="1:6">
      <c r="A13" s="54"/>
      <c r="B13" s="61"/>
      <c r="C13" s="70" t="s">
        <v>251</v>
      </c>
      <c r="D13" s="61"/>
      <c r="E13" s="62">
        <v>200603.86</v>
      </c>
      <c r="F13" s="62"/>
    </row>
    <row r="14" spans="1:6">
      <c r="A14" s="54"/>
      <c r="B14" s="58" t="s">
        <v>252</v>
      </c>
      <c r="C14" s="69" t="s">
        <v>253</v>
      </c>
      <c r="D14" s="63"/>
      <c r="E14" s="59">
        <v>-2110774</v>
      </c>
      <c r="F14" s="59">
        <f>SUM(E11:E14)</f>
        <v>-1814055.2275</v>
      </c>
    </row>
    <row r="15" spans="1:6" ht="24.75" thickBot="1">
      <c r="A15" s="54"/>
      <c r="B15" s="54" t="s">
        <v>540</v>
      </c>
      <c r="C15" s="54"/>
      <c r="D15" s="64"/>
      <c r="E15" s="57"/>
      <c r="F15" s="65">
        <f>SUM(F8:F14)</f>
        <v>8544195.4224999994</v>
      </c>
    </row>
    <row r="16" spans="1:6" ht="24.75" thickTop="1">
      <c r="A16" s="54"/>
      <c r="B16" s="54"/>
      <c r="C16" s="54"/>
      <c r="D16" s="64"/>
      <c r="E16" s="57"/>
      <c r="F16" s="62"/>
    </row>
    <row r="17" spans="1:6">
      <c r="A17" s="54"/>
      <c r="B17" s="54"/>
      <c r="C17" s="54"/>
      <c r="D17" s="57"/>
      <c r="E17" s="57"/>
      <c r="F17" s="57"/>
    </row>
    <row r="18" spans="1:6">
      <c r="A18" s="54"/>
      <c r="B18" s="66" t="s">
        <v>254</v>
      </c>
      <c r="C18" s="67"/>
      <c r="D18" s="57"/>
      <c r="E18" s="57"/>
      <c r="F18" s="57"/>
    </row>
    <row r="19" spans="1:6">
      <c r="A19" s="54"/>
      <c r="B19" s="54"/>
      <c r="C19" s="69" t="s">
        <v>256</v>
      </c>
      <c r="D19" s="57"/>
      <c r="E19" s="57"/>
      <c r="F19" s="57"/>
    </row>
    <row r="20" spans="1:6">
      <c r="A20" s="54"/>
      <c r="B20" s="54"/>
      <c r="C20" s="69" t="s">
        <v>255</v>
      </c>
      <c r="D20" s="54"/>
      <c r="E20" s="57"/>
      <c r="F20" s="57"/>
    </row>
    <row r="21" spans="1:6">
      <c r="A21" s="54"/>
      <c r="B21" s="54"/>
      <c r="C21" s="69" t="s">
        <v>257</v>
      </c>
      <c r="D21" s="54"/>
      <c r="E21" s="57"/>
      <c r="F21" s="57"/>
    </row>
    <row r="22" spans="1:6">
      <c r="A22" s="54"/>
      <c r="B22" s="54"/>
      <c r="C22" s="69" t="s">
        <v>258</v>
      </c>
      <c r="D22" s="54"/>
      <c r="E22" s="57"/>
      <c r="F22" s="57">
        <v>23215</v>
      </c>
    </row>
    <row r="23" spans="1:6">
      <c r="A23" s="54"/>
      <c r="B23" s="54"/>
      <c r="C23" s="69" t="s">
        <v>259</v>
      </c>
      <c r="D23" s="54"/>
      <c r="E23" s="57"/>
      <c r="F23" s="57"/>
    </row>
    <row r="24" spans="1:6">
      <c r="A24" s="54"/>
      <c r="B24" s="54"/>
      <c r="C24" s="69" t="s">
        <v>260</v>
      </c>
      <c r="D24" s="57"/>
      <c r="E24" s="57"/>
      <c r="F24" s="57">
        <f>+F15-F19-F20-F21-F22-F23</f>
        <v>8520980.4224999994</v>
      </c>
    </row>
    <row r="25" spans="1:6" ht="24.75" thickBot="1">
      <c r="A25" s="54"/>
      <c r="B25" s="54"/>
      <c r="C25" s="54"/>
      <c r="D25" s="57"/>
      <c r="E25" s="68" t="s">
        <v>204</v>
      </c>
      <c r="F25" s="65">
        <f>F15</f>
        <v>8544195.4224999994</v>
      </c>
    </row>
    <row r="26" spans="1:6" ht="24.75" thickTop="1">
      <c r="A26" s="54"/>
      <c r="B26" s="54"/>
      <c r="C26" s="54"/>
      <c r="D26" s="54"/>
      <c r="E26" s="57"/>
      <c r="F26" s="62"/>
    </row>
    <row r="27" spans="1:6">
      <c r="A27" s="54"/>
      <c r="B27" s="54"/>
      <c r="C27" s="54"/>
      <c r="D27" s="54"/>
      <c r="E27" s="54"/>
      <c r="F27" s="62"/>
    </row>
    <row r="29" spans="1:6">
      <c r="A29" s="37" t="s">
        <v>541</v>
      </c>
    </row>
    <row r="30" spans="1:6">
      <c r="A30" s="71" t="s">
        <v>570</v>
      </c>
    </row>
  </sheetData>
  <mergeCells count="4">
    <mergeCell ref="A1:F1"/>
    <mergeCell ref="A2:F2"/>
    <mergeCell ref="A3:F3"/>
    <mergeCell ref="B8:C8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A31" sqref="A31"/>
    </sheetView>
  </sheetViews>
  <sheetFormatPr defaultRowHeight="24"/>
  <cols>
    <col min="1" max="1" width="17.375" style="7" customWidth="1"/>
    <col min="2" max="2" width="9.875" style="7" bestFit="1" customWidth="1"/>
    <col min="3" max="3" width="45.125" style="7" bestFit="1" customWidth="1"/>
    <col min="4" max="4" width="12.5" style="7" customWidth="1"/>
    <col min="5" max="6" width="12.625" style="7" customWidth="1"/>
    <col min="7" max="7" width="11" style="7" customWidth="1"/>
    <col min="8" max="8" width="10.875" style="7" bestFit="1" customWidth="1"/>
    <col min="9" max="16384" width="9" style="7"/>
  </cols>
  <sheetData>
    <row r="1" spans="1:8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</row>
    <row r="2" spans="1:8">
      <c r="A2" s="169" t="s">
        <v>200</v>
      </c>
      <c r="B2" s="169"/>
      <c r="C2" s="169"/>
      <c r="D2" s="169"/>
      <c r="E2" s="169"/>
      <c r="F2" s="169"/>
      <c r="G2" s="169"/>
      <c r="H2" s="169"/>
    </row>
    <row r="3" spans="1:8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  <c r="H3" s="169"/>
    </row>
    <row r="4" spans="1:8">
      <c r="A4" s="37" t="s">
        <v>262</v>
      </c>
    </row>
    <row r="6" spans="1:8" s="39" customFormat="1" ht="42" customHeight="1">
      <c r="A6" s="72" t="s">
        <v>227</v>
      </c>
      <c r="B6" s="72" t="s">
        <v>228</v>
      </c>
      <c r="C6" s="72" t="s">
        <v>229</v>
      </c>
      <c r="D6" s="73" t="s">
        <v>263</v>
      </c>
      <c r="E6" s="74" t="s">
        <v>264</v>
      </c>
      <c r="F6" s="72" t="s">
        <v>265</v>
      </c>
      <c r="G6" s="72" t="s">
        <v>266</v>
      </c>
      <c r="H6" s="53" t="s">
        <v>267</v>
      </c>
    </row>
    <row r="7" spans="1:8">
      <c r="A7" s="41" t="s">
        <v>166</v>
      </c>
      <c r="B7" s="41" t="s">
        <v>542</v>
      </c>
      <c r="C7" s="41" t="s">
        <v>543</v>
      </c>
      <c r="D7" s="44">
        <v>330000</v>
      </c>
      <c r="E7" s="44">
        <v>330000</v>
      </c>
      <c r="F7" s="44"/>
      <c r="G7" s="44">
        <v>330000</v>
      </c>
      <c r="H7" s="44"/>
    </row>
    <row r="8" spans="1:8">
      <c r="A8" s="42" t="s">
        <v>277</v>
      </c>
      <c r="B8" s="42" t="s">
        <v>547</v>
      </c>
      <c r="C8" s="42" t="s">
        <v>544</v>
      </c>
      <c r="D8" s="45">
        <v>100000</v>
      </c>
      <c r="E8" s="45">
        <v>30500</v>
      </c>
      <c r="F8" s="45">
        <v>30500</v>
      </c>
      <c r="G8" s="45"/>
      <c r="H8" s="45"/>
    </row>
    <row r="9" spans="1:8">
      <c r="A9" s="42" t="s">
        <v>166</v>
      </c>
      <c r="B9" s="42"/>
      <c r="C9" s="42" t="s">
        <v>545</v>
      </c>
      <c r="D9" s="45">
        <v>436880</v>
      </c>
      <c r="E9" s="45">
        <v>436000</v>
      </c>
      <c r="F9" s="45">
        <v>436000</v>
      </c>
      <c r="G9" s="45"/>
      <c r="H9" s="45"/>
    </row>
    <row r="10" spans="1:8">
      <c r="A10" s="42" t="s">
        <v>166</v>
      </c>
      <c r="B10" s="42"/>
      <c r="C10" s="42" t="s">
        <v>546</v>
      </c>
      <c r="D10" s="45">
        <v>58000</v>
      </c>
      <c r="E10" s="45">
        <v>58000</v>
      </c>
      <c r="F10" s="45">
        <v>58000</v>
      </c>
      <c r="G10" s="45"/>
      <c r="H10" s="45"/>
    </row>
    <row r="11" spans="1:8">
      <c r="A11" s="42" t="s">
        <v>166</v>
      </c>
      <c r="B11" s="42"/>
      <c r="C11" s="42" t="s">
        <v>548</v>
      </c>
      <c r="D11" s="45">
        <v>100000</v>
      </c>
      <c r="E11" s="45">
        <v>98000</v>
      </c>
      <c r="F11" s="45">
        <v>98000</v>
      </c>
      <c r="G11" s="45"/>
      <c r="H11" s="45"/>
    </row>
    <row r="12" spans="1:8">
      <c r="A12" s="42" t="s">
        <v>166</v>
      </c>
      <c r="B12" s="42"/>
      <c r="C12" s="42" t="s">
        <v>549</v>
      </c>
      <c r="D12" s="45">
        <v>200000</v>
      </c>
      <c r="E12" s="45">
        <v>187274</v>
      </c>
      <c r="F12" s="45">
        <v>187274</v>
      </c>
      <c r="G12" s="45"/>
      <c r="H12" s="45"/>
    </row>
    <row r="13" spans="1:8">
      <c r="A13" s="42"/>
      <c r="B13" s="42"/>
      <c r="C13" s="42" t="s">
        <v>550</v>
      </c>
      <c r="D13" s="45"/>
      <c r="E13" s="45"/>
      <c r="F13" s="45"/>
      <c r="G13" s="45"/>
      <c r="H13" s="45"/>
    </row>
    <row r="14" spans="1:8">
      <c r="A14" s="42" t="s">
        <v>166</v>
      </c>
      <c r="B14" s="42"/>
      <c r="C14" s="42" t="s">
        <v>551</v>
      </c>
      <c r="D14" s="45">
        <v>76000</v>
      </c>
      <c r="E14" s="45">
        <v>76000</v>
      </c>
      <c r="F14" s="45">
        <v>76000</v>
      </c>
      <c r="G14" s="45"/>
      <c r="H14" s="45"/>
    </row>
    <row r="15" spans="1:8">
      <c r="A15" s="42"/>
      <c r="B15" s="42"/>
      <c r="C15" s="42" t="s">
        <v>552</v>
      </c>
      <c r="D15" s="45"/>
      <c r="E15" s="45"/>
      <c r="F15" s="45"/>
      <c r="G15" s="45"/>
      <c r="H15" s="45"/>
    </row>
    <row r="16" spans="1:8">
      <c r="A16" s="42" t="s">
        <v>166</v>
      </c>
      <c r="B16" s="42"/>
      <c r="C16" s="42" t="s">
        <v>553</v>
      </c>
      <c r="D16" s="45">
        <v>95000</v>
      </c>
      <c r="E16" s="45">
        <v>95000</v>
      </c>
      <c r="F16" s="45">
        <v>95000</v>
      </c>
      <c r="G16" s="45"/>
      <c r="H16" s="45"/>
    </row>
    <row r="17" spans="1:8">
      <c r="A17" s="42"/>
      <c r="B17" s="42"/>
      <c r="C17" s="42" t="s">
        <v>556</v>
      </c>
      <c r="D17" s="45"/>
      <c r="E17" s="45"/>
      <c r="F17" s="45"/>
      <c r="G17" s="45"/>
      <c r="H17" s="45"/>
    </row>
    <row r="18" spans="1:8">
      <c r="A18" s="42" t="s">
        <v>166</v>
      </c>
      <c r="B18" s="42"/>
      <c r="C18" s="42" t="s">
        <v>554</v>
      </c>
      <c r="D18" s="45">
        <v>550000</v>
      </c>
      <c r="E18" s="45">
        <v>550000</v>
      </c>
      <c r="F18" s="45">
        <v>550000</v>
      </c>
      <c r="G18" s="45"/>
      <c r="H18" s="45"/>
    </row>
    <row r="19" spans="1:8">
      <c r="A19" s="42"/>
      <c r="B19" s="42"/>
      <c r="C19" s="42" t="s">
        <v>555</v>
      </c>
      <c r="D19" s="45"/>
      <c r="E19" s="45"/>
      <c r="F19" s="45"/>
      <c r="G19" s="45"/>
      <c r="H19" s="45"/>
    </row>
    <row r="20" spans="1:8" ht="24.75" thickBot="1">
      <c r="A20" s="178" t="s">
        <v>204</v>
      </c>
      <c r="B20" s="178"/>
      <c r="C20" s="178"/>
      <c r="D20" s="151">
        <f>SUM(D7:D19)</f>
        <v>1945880</v>
      </c>
      <c r="E20" s="151">
        <f>SUM(E7:E19)</f>
        <v>1860774</v>
      </c>
      <c r="F20" s="151">
        <f>SUM(F7:F19)</f>
        <v>1530774</v>
      </c>
      <c r="G20" s="151">
        <f>SUM(G7:G19)</f>
        <v>330000</v>
      </c>
      <c r="H20" s="151">
        <f>SUM(H7:H19)</f>
        <v>0</v>
      </c>
    </row>
    <row r="21" spans="1:8" ht="24.75" thickTop="1"/>
    <row r="22" spans="1:8">
      <c r="A22" s="169" t="s">
        <v>478</v>
      </c>
      <c r="B22" s="169"/>
      <c r="C22" s="169"/>
      <c r="D22" s="169"/>
      <c r="E22" s="169"/>
      <c r="F22" s="169"/>
      <c r="G22" s="169"/>
      <c r="H22" s="169"/>
    </row>
    <row r="23" spans="1:8">
      <c r="A23" s="169" t="s">
        <v>200</v>
      </c>
      <c r="B23" s="169"/>
      <c r="C23" s="169"/>
      <c r="D23" s="169"/>
      <c r="E23" s="169"/>
      <c r="F23" s="169"/>
      <c r="G23" s="169"/>
      <c r="H23" s="169"/>
    </row>
    <row r="24" spans="1:8">
      <c r="A24" s="169" t="s">
        <v>569</v>
      </c>
      <c r="B24" s="169"/>
      <c r="C24" s="169"/>
      <c r="D24" s="169"/>
      <c r="E24" s="169"/>
      <c r="F24" s="169"/>
      <c r="G24" s="169"/>
      <c r="H24" s="169"/>
    </row>
    <row r="25" spans="1:8">
      <c r="A25" s="37" t="s">
        <v>262</v>
      </c>
    </row>
    <row r="27" spans="1:8" ht="48">
      <c r="A27" s="72" t="s">
        <v>227</v>
      </c>
      <c r="B27" s="72" t="s">
        <v>228</v>
      </c>
      <c r="C27" s="72" t="s">
        <v>229</v>
      </c>
      <c r="D27" s="73" t="s">
        <v>263</v>
      </c>
      <c r="E27" s="74" t="s">
        <v>264</v>
      </c>
      <c r="F27" s="72" t="s">
        <v>265</v>
      </c>
      <c r="G27" s="72" t="s">
        <v>266</v>
      </c>
      <c r="H27" s="153" t="s">
        <v>267</v>
      </c>
    </row>
    <row r="28" spans="1:8">
      <c r="A28" s="41" t="s">
        <v>166</v>
      </c>
      <c r="B28" s="41" t="s">
        <v>542</v>
      </c>
      <c r="C28" s="41" t="s">
        <v>557</v>
      </c>
      <c r="D28" s="44">
        <v>400000</v>
      </c>
      <c r="E28" s="44">
        <v>400000</v>
      </c>
      <c r="F28" s="44">
        <v>400000</v>
      </c>
      <c r="G28" s="44"/>
      <c r="H28" s="44"/>
    </row>
    <row r="29" spans="1:8">
      <c r="A29" s="42"/>
      <c r="B29" s="42"/>
      <c r="C29" s="42" t="s">
        <v>558</v>
      </c>
      <c r="D29" s="45"/>
      <c r="E29" s="45"/>
      <c r="F29" s="45"/>
      <c r="G29" s="45"/>
      <c r="H29" s="45"/>
    </row>
    <row r="30" spans="1:8">
      <c r="A30" s="42" t="s">
        <v>166</v>
      </c>
      <c r="B30" s="42"/>
      <c r="C30" s="42" t="s">
        <v>559</v>
      </c>
      <c r="D30" s="45">
        <v>88000</v>
      </c>
      <c r="E30" s="45">
        <v>88000</v>
      </c>
      <c r="F30" s="45">
        <v>88000</v>
      </c>
      <c r="G30" s="45"/>
      <c r="H30" s="45"/>
    </row>
    <row r="31" spans="1:8">
      <c r="A31" s="42"/>
      <c r="B31" s="42"/>
      <c r="C31" s="42" t="s">
        <v>560</v>
      </c>
      <c r="D31" s="45"/>
      <c r="E31" s="45"/>
      <c r="F31" s="45"/>
      <c r="G31" s="45"/>
      <c r="H31" s="45"/>
    </row>
    <row r="32" spans="1:8">
      <c r="A32" s="42" t="s">
        <v>166</v>
      </c>
      <c r="B32" s="42"/>
      <c r="C32" s="42" t="s">
        <v>561</v>
      </c>
      <c r="D32" s="45">
        <v>300000</v>
      </c>
      <c r="E32" s="45"/>
      <c r="F32" s="45"/>
      <c r="G32" s="45"/>
      <c r="H32" s="45">
        <v>300000</v>
      </c>
    </row>
    <row r="33" spans="1:8">
      <c r="A33" s="42"/>
      <c r="B33" s="42"/>
      <c r="C33" s="42" t="s">
        <v>562</v>
      </c>
      <c r="D33" s="45"/>
      <c r="E33" s="45"/>
      <c r="F33" s="45"/>
      <c r="G33" s="45"/>
      <c r="H33" s="45"/>
    </row>
    <row r="34" spans="1:8">
      <c r="A34" s="42"/>
      <c r="B34" s="42"/>
      <c r="C34" s="42" t="s">
        <v>563</v>
      </c>
      <c r="D34" s="45"/>
      <c r="E34" s="45"/>
      <c r="F34" s="45"/>
      <c r="G34" s="45"/>
      <c r="H34" s="45"/>
    </row>
    <row r="35" spans="1:8">
      <c r="A35" s="42"/>
      <c r="B35" s="42"/>
      <c r="C35" s="42" t="s">
        <v>564</v>
      </c>
      <c r="D35" s="45"/>
      <c r="E35" s="45"/>
      <c r="F35" s="45"/>
      <c r="G35" s="45"/>
      <c r="H35" s="45"/>
    </row>
    <row r="36" spans="1:8">
      <c r="A36" s="42" t="s">
        <v>277</v>
      </c>
      <c r="B36" s="42"/>
      <c r="C36" s="42" t="s">
        <v>565</v>
      </c>
      <c r="D36" s="45">
        <v>100000</v>
      </c>
      <c r="E36" s="45"/>
      <c r="F36" s="45"/>
      <c r="G36" s="45"/>
      <c r="H36" s="45">
        <v>100000</v>
      </c>
    </row>
    <row r="37" spans="1:8">
      <c r="A37" s="42"/>
      <c r="B37" s="42"/>
      <c r="C37" s="42" t="s">
        <v>566</v>
      </c>
      <c r="D37" s="45"/>
      <c r="E37" s="45"/>
      <c r="F37" s="45"/>
      <c r="G37" s="45"/>
      <c r="H37" s="45"/>
    </row>
    <row r="38" spans="1:8">
      <c r="A38" s="42" t="s">
        <v>166</v>
      </c>
      <c r="B38" s="42"/>
      <c r="C38" s="42" t="s">
        <v>567</v>
      </c>
      <c r="D38" s="45">
        <v>92000</v>
      </c>
      <c r="E38" s="45">
        <v>92000</v>
      </c>
      <c r="F38" s="45">
        <v>92000</v>
      </c>
      <c r="G38" s="45"/>
      <c r="H38" s="45"/>
    </row>
    <row r="39" spans="1:8">
      <c r="A39" s="42"/>
      <c r="B39" s="42"/>
      <c r="C39" s="42" t="s">
        <v>568</v>
      </c>
      <c r="D39" s="45"/>
      <c r="E39" s="45"/>
      <c r="F39" s="45"/>
      <c r="G39" s="45"/>
      <c r="H39" s="45"/>
    </row>
    <row r="40" spans="1:8" ht="24.75" thickBot="1">
      <c r="A40" s="178" t="s">
        <v>204</v>
      </c>
      <c r="B40" s="178"/>
      <c r="C40" s="178"/>
      <c r="D40" s="151">
        <f>SUM(D28:D39)</f>
        <v>980000</v>
      </c>
      <c r="E40" s="151">
        <f>SUM(E28:E39)</f>
        <v>580000</v>
      </c>
      <c r="F40" s="151">
        <f>SUM(F28:F39)</f>
        <v>580000</v>
      </c>
      <c r="G40" s="151">
        <f>SUM(G28:G39)</f>
        <v>0</v>
      </c>
      <c r="H40" s="151">
        <f>SUM(H28:H39)</f>
        <v>400000</v>
      </c>
    </row>
    <row r="41" spans="1:8" ht="25.5" thickTop="1" thickBot="1">
      <c r="A41" s="178" t="s">
        <v>211</v>
      </c>
      <c r="B41" s="178"/>
      <c r="C41" s="178"/>
      <c r="D41" s="151">
        <f>SUM(D20+D40)</f>
        <v>2925880</v>
      </c>
      <c r="E41" s="151">
        <f>SUM(E20+E40)</f>
        <v>2440774</v>
      </c>
      <c r="F41" s="151">
        <f>SUM(F20+F40)</f>
        <v>2110774</v>
      </c>
      <c r="G41" s="151">
        <f>SUM(G20+G40)</f>
        <v>330000</v>
      </c>
      <c r="H41" s="151">
        <f>SUM(H20+H40)</f>
        <v>400000</v>
      </c>
    </row>
    <row r="42" spans="1:8" ht="24.75" thickTop="1"/>
  </sheetData>
  <mergeCells count="9">
    <mergeCell ref="A41:C41"/>
    <mergeCell ref="A2:H2"/>
    <mergeCell ref="A3:H3"/>
    <mergeCell ref="A20:C20"/>
    <mergeCell ref="A1:H1"/>
    <mergeCell ref="A22:H22"/>
    <mergeCell ref="A23:H23"/>
    <mergeCell ref="A24:H24"/>
    <mergeCell ref="A40:C40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D8" sqref="D8:H17"/>
    </sheetView>
  </sheetViews>
  <sheetFormatPr defaultRowHeight="24"/>
  <cols>
    <col min="1" max="1" width="17.375" style="7" customWidth="1"/>
    <col min="2" max="2" width="15.875" style="7" customWidth="1"/>
    <col min="3" max="3" width="24.125" style="7" customWidth="1"/>
    <col min="4" max="4" width="17.75" style="7" bestFit="1" customWidth="1"/>
    <col min="5" max="8" width="12.625" style="7" customWidth="1"/>
    <col min="9" max="16384" width="9" style="7"/>
  </cols>
  <sheetData>
    <row r="1" spans="1:8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</row>
    <row r="2" spans="1:8">
      <c r="A2" s="169" t="s">
        <v>200</v>
      </c>
      <c r="B2" s="169"/>
      <c r="C2" s="169"/>
      <c r="D2" s="169"/>
      <c r="E2" s="169"/>
      <c r="F2" s="169"/>
      <c r="G2" s="169"/>
      <c r="H2" s="169"/>
    </row>
    <row r="3" spans="1:8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  <c r="H3" s="169"/>
    </row>
    <row r="5" spans="1:8">
      <c r="A5" s="37" t="s">
        <v>268</v>
      </c>
    </row>
    <row r="7" spans="1:8" s="39" customFormat="1" ht="42" customHeight="1">
      <c r="A7" s="72" t="s">
        <v>227</v>
      </c>
      <c r="B7" s="72" t="s">
        <v>228</v>
      </c>
      <c r="C7" s="72" t="s">
        <v>229</v>
      </c>
      <c r="D7" s="73" t="s">
        <v>263</v>
      </c>
      <c r="E7" s="74" t="s">
        <v>264</v>
      </c>
      <c r="F7" s="72" t="s">
        <v>265</v>
      </c>
      <c r="G7" s="72" t="s">
        <v>266</v>
      </c>
      <c r="H7" s="53" t="s">
        <v>267</v>
      </c>
    </row>
    <row r="8" spans="1:8">
      <c r="A8" s="41"/>
      <c r="B8" s="41"/>
      <c r="C8" s="41"/>
      <c r="D8" s="44"/>
      <c r="E8" s="44"/>
      <c r="F8" s="44"/>
      <c r="G8" s="44"/>
      <c r="H8" s="44"/>
    </row>
    <row r="9" spans="1:8">
      <c r="A9" s="42"/>
      <c r="B9" s="42"/>
      <c r="C9" s="42"/>
      <c r="D9" s="45"/>
      <c r="E9" s="45"/>
      <c r="F9" s="45"/>
      <c r="G9" s="45"/>
      <c r="H9" s="45"/>
    </row>
    <row r="10" spans="1:8">
      <c r="A10" s="42"/>
      <c r="B10" s="42"/>
      <c r="C10" s="42"/>
      <c r="D10" s="45"/>
      <c r="E10" s="45"/>
      <c r="F10" s="45"/>
      <c r="G10" s="45"/>
      <c r="H10" s="45"/>
    </row>
    <row r="11" spans="1:8">
      <c r="A11" s="42"/>
      <c r="B11" s="42"/>
      <c r="C11" s="42"/>
      <c r="D11" s="45"/>
      <c r="E11" s="45"/>
      <c r="F11" s="45"/>
      <c r="G11" s="45"/>
      <c r="H11" s="45"/>
    </row>
    <row r="12" spans="1:8">
      <c r="A12" s="42"/>
      <c r="B12" s="42"/>
      <c r="C12" s="42"/>
      <c r="D12" s="45"/>
      <c r="E12" s="45"/>
      <c r="F12" s="45"/>
      <c r="G12" s="45"/>
      <c r="H12" s="45"/>
    </row>
    <row r="13" spans="1:8">
      <c r="A13" s="42"/>
      <c r="B13" s="42"/>
      <c r="C13" s="42"/>
      <c r="D13" s="45"/>
      <c r="E13" s="45"/>
      <c r="F13" s="45"/>
      <c r="G13" s="45"/>
      <c r="H13" s="45"/>
    </row>
    <row r="14" spans="1:8">
      <c r="A14" s="42"/>
      <c r="B14" s="42"/>
      <c r="C14" s="42"/>
      <c r="D14" s="45"/>
      <c r="E14" s="45"/>
      <c r="F14" s="45"/>
      <c r="G14" s="45"/>
      <c r="H14" s="45"/>
    </row>
    <row r="15" spans="1:8">
      <c r="A15" s="42"/>
      <c r="B15" s="42"/>
      <c r="C15" s="42"/>
      <c r="D15" s="45"/>
      <c r="E15" s="45"/>
      <c r="F15" s="45"/>
      <c r="G15" s="45"/>
      <c r="H15" s="45"/>
    </row>
    <row r="16" spans="1:8">
      <c r="A16" s="42"/>
      <c r="B16" s="42"/>
      <c r="C16" s="42"/>
      <c r="D16" s="45"/>
      <c r="E16" s="45"/>
      <c r="F16" s="45"/>
      <c r="G16" s="45"/>
      <c r="H16" s="45"/>
    </row>
    <row r="17" spans="1:8">
      <c r="A17" s="42"/>
      <c r="B17" s="42"/>
      <c r="C17" s="42"/>
      <c r="D17" s="45"/>
      <c r="E17" s="45"/>
      <c r="F17" s="45"/>
      <c r="G17" s="45"/>
      <c r="H17" s="45"/>
    </row>
    <row r="18" spans="1:8" ht="24.75" thickBot="1">
      <c r="A18" s="178" t="s">
        <v>204</v>
      </c>
      <c r="B18" s="178"/>
      <c r="C18" s="178"/>
      <c r="D18" s="151">
        <f>SUM(D8:D17)</f>
        <v>0</v>
      </c>
      <c r="E18" s="151">
        <f t="shared" ref="E18:H18" si="0">SUM(E8:E17)</f>
        <v>0</v>
      </c>
      <c r="F18" s="151">
        <f t="shared" si="0"/>
        <v>0</v>
      </c>
      <c r="G18" s="151">
        <f t="shared" si="0"/>
        <v>0</v>
      </c>
      <c r="H18" s="151">
        <f t="shared" si="0"/>
        <v>0</v>
      </c>
    </row>
    <row r="19" spans="1:8" ht="24.75" thickTop="1"/>
  </sheetData>
  <mergeCells count="4">
    <mergeCell ref="A1:H1"/>
    <mergeCell ref="A2:H2"/>
    <mergeCell ref="A3:H3"/>
    <mergeCell ref="A18:C18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topLeftCell="A34" zoomScaleSheetLayoutView="100" workbookViewId="0">
      <selection activeCell="A2" sqref="A2:F2"/>
    </sheetView>
  </sheetViews>
  <sheetFormatPr defaultRowHeight="24"/>
  <cols>
    <col min="1" max="2" width="4.625" style="3" customWidth="1"/>
    <col min="3" max="3" width="5.5" style="3" customWidth="1"/>
    <col min="4" max="4" width="44.625" style="3" customWidth="1"/>
    <col min="5" max="5" width="12.875" style="25" customWidth="1"/>
    <col min="6" max="6" width="18.125" style="5" customWidth="1"/>
    <col min="7" max="16384" width="9" style="3"/>
  </cols>
  <sheetData>
    <row r="1" spans="1:11">
      <c r="A1" s="165" t="s">
        <v>478</v>
      </c>
      <c r="B1" s="165"/>
      <c r="C1" s="165"/>
      <c r="D1" s="165"/>
      <c r="E1" s="165"/>
      <c r="F1" s="165"/>
    </row>
    <row r="2" spans="1:11">
      <c r="A2" s="165" t="s">
        <v>0</v>
      </c>
      <c r="B2" s="165"/>
      <c r="C2" s="165"/>
      <c r="D2" s="165"/>
      <c r="E2" s="165"/>
      <c r="F2" s="165"/>
    </row>
    <row r="3" spans="1:11">
      <c r="A3" s="165" t="s">
        <v>29</v>
      </c>
      <c r="B3" s="165"/>
      <c r="C3" s="165"/>
      <c r="D3" s="165"/>
      <c r="E3" s="165"/>
      <c r="F3" s="165"/>
    </row>
    <row r="4" spans="1:11">
      <c r="A4" s="166" t="s">
        <v>1</v>
      </c>
      <c r="B4" s="166"/>
      <c r="C4" s="166"/>
      <c r="D4" s="166"/>
      <c r="E4" s="166"/>
      <c r="F4" s="166"/>
    </row>
    <row r="5" spans="1:11">
      <c r="A5" s="24"/>
      <c r="B5" s="24"/>
      <c r="C5" s="24"/>
      <c r="D5" s="24"/>
      <c r="E5" s="24"/>
      <c r="F5" s="9" t="s">
        <v>63</v>
      </c>
    </row>
    <row r="6" spans="1:11">
      <c r="A6" s="24"/>
      <c r="B6" s="24"/>
      <c r="C6" s="24"/>
      <c r="D6" s="24"/>
      <c r="E6" s="25" t="s">
        <v>184</v>
      </c>
      <c r="F6" s="3"/>
    </row>
    <row r="7" spans="1:11">
      <c r="A7" s="24"/>
      <c r="B7" s="24"/>
      <c r="C7" s="24"/>
      <c r="D7" s="24"/>
      <c r="F7" s="24"/>
    </row>
    <row r="8" spans="1:11" ht="24.75" thickBot="1">
      <c r="A8" s="2" t="s">
        <v>2</v>
      </c>
      <c r="B8" s="2"/>
      <c r="E8" s="25">
        <v>2</v>
      </c>
      <c r="F8" s="26">
        <f>+งบทรัพย์สิน!B35</f>
        <v>0</v>
      </c>
    </row>
    <row r="9" spans="1:11" ht="24.75" thickTop="1">
      <c r="A9" s="2" t="s">
        <v>1</v>
      </c>
      <c r="B9" s="2"/>
    </row>
    <row r="10" spans="1:11">
      <c r="A10" s="2"/>
      <c r="B10" s="11" t="s">
        <v>185</v>
      </c>
    </row>
    <row r="11" spans="1:11">
      <c r="C11" s="4" t="s">
        <v>3</v>
      </c>
      <c r="E11" s="25">
        <v>3</v>
      </c>
      <c r="F11" s="5">
        <v>22924424.73</v>
      </c>
    </row>
    <row r="12" spans="1:11">
      <c r="C12" s="4" t="s">
        <v>4</v>
      </c>
    </row>
    <row r="13" spans="1:11">
      <c r="C13" s="4" t="s">
        <v>5</v>
      </c>
      <c r="K13" s="27"/>
    </row>
    <row r="14" spans="1:11">
      <c r="C14" s="4" t="s">
        <v>8</v>
      </c>
    </row>
    <row r="15" spans="1:11">
      <c r="C15" s="4" t="s">
        <v>186</v>
      </c>
      <c r="E15" s="25">
        <v>4</v>
      </c>
      <c r="F15" s="5">
        <v>13624</v>
      </c>
    </row>
    <row r="16" spans="1:11">
      <c r="C16" s="4" t="s">
        <v>6</v>
      </c>
      <c r="E16" s="25">
        <v>5</v>
      </c>
    </row>
    <row r="17" spans="1:6">
      <c r="C17" s="4" t="s">
        <v>187</v>
      </c>
      <c r="D17" s="4"/>
      <c r="E17" s="28">
        <v>6</v>
      </c>
      <c r="F17" s="5">
        <v>23215</v>
      </c>
    </row>
    <row r="18" spans="1:6">
      <c r="C18" s="4" t="s">
        <v>10</v>
      </c>
      <c r="D18" s="4"/>
      <c r="E18" s="28"/>
    </row>
    <row r="19" spans="1:6">
      <c r="C19" s="4" t="s">
        <v>11</v>
      </c>
      <c r="D19" s="4"/>
      <c r="E19" s="28">
        <v>7</v>
      </c>
    </row>
    <row r="20" spans="1:6">
      <c r="C20" s="4" t="s">
        <v>9</v>
      </c>
    </row>
    <row r="21" spans="1:6">
      <c r="C21" s="4" t="s">
        <v>188</v>
      </c>
      <c r="E21" s="28">
        <v>8</v>
      </c>
    </row>
    <row r="22" spans="1:6">
      <c r="C22" s="11" t="s">
        <v>189</v>
      </c>
      <c r="E22" s="28"/>
      <c r="F22" s="29">
        <f>SUM(F11:F21)</f>
        <v>22961263.73</v>
      </c>
    </row>
    <row r="23" spans="1:6">
      <c r="C23" s="4"/>
      <c r="E23" s="28"/>
    </row>
    <row r="24" spans="1:6">
      <c r="B24" s="11" t="s">
        <v>190</v>
      </c>
      <c r="C24" s="4"/>
      <c r="E24" s="28"/>
    </row>
    <row r="25" spans="1:6">
      <c r="C25" s="4" t="s">
        <v>12</v>
      </c>
    </row>
    <row r="26" spans="1:6">
      <c r="C26" s="4" t="s">
        <v>13</v>
      </c>
      <c r="E26" s="25">
        <v>2</v>
      </c>
    </row>
    <row r="27" spans="1:6">
      <c r="C27" s="2" t="s">
        <v>191</v>
      </c>
      <c r="E27" s="25">
        <v>9</v>
      </c>
    </row>
    <row r="28" spans="1:6">
      <c r="C28" s="11" t="s">
        <v>192</v>
      </c>
      <c r="F28" s="29">
        <f>SUM(F25:F27)</f>
        <v>0</v>
      </c>
    </row>
    <row r="29" spans="1:6" ht="24.75" thickBot="1">
      <c r="A29" s="30" t="s">
        <v>14</v>
      </c>
      <c r="E29" s="28"/>
      <c r="F29" s="31">
        <f>+F22+F28</f>
        <v>22961263.73</v>
      </c>
    </row>
    <row r="30" spans="1:6" ht="24.75" thickTop="1">
      <c r="C30" s="4"/>
    </row>
    <row r="31" spans="1:6">
      <c r="C31" s="4"/>
    </row>
    <row r="32" spans="1:6">
      <c r="A32" s="165" t="str">
        <f>A1</f>
        <v>องค์การบริหารส่วนตำบลดอน</v>
      </c>
      <c r="B32" s="165"/>
      <c r="C32" s="165"/>
      <c r="D32" s="165"/>
      <c r="E32" s="165"/>
      <c r="F32" s="165"/>
    </row>
    <row r="33" spans="1:6">
      <c r="A33" s="165" t="s">
        <v>0</v>
      </c>
      <c r="B33" s="165"/>
      <c r="C33" s="165"/>
      <c r="D33" s="165"/>
      <c r="E33" s="165"/>
      <c r="F33" s="165"/>
    </row>
    <row r="34" spans="1:6">
      <c r="A34" s="165" t="s">
        <v>29</v>
      </c>
      <c r="B34" s="165"/>
      <c r="C34" s="165"/>
      <c r="D34" s="165"/>
      <c r="E34" s="165"/>
      <c r="F34" s="165"/>
    </row>
    <row r="35" spans="1:6">
      <c r="A35" s="166" t="s">
        <v>30</v>
      </c>
      <c r="B35" s="166"/>
      <c r="C35" s="166"/>
      <c r="D35" s="166"/>
      <c r="E35" s="166"/>
      <c r="F35" s="166"/>
    </row>
    <row r="36" spans="1:6">
      <c r="A36" s="24"/>
      <c r="B36" s="24"/>
      <c r="C36" s="24"/>
      <c r="D36" s="24"/>
      <c r="E36" s="24"/>
      <c r="F36" s="9" t="s">
        <v>63</v>
      </c>
    </row>
    <row r="37" spans="1:6">
      <c r="A37" s="24"/>
      <c r="B37" s="24"/>
      <c r="C37" s="24"/>
      <c r="D37" s="24"/>
      <c r="E37" s="25" t="s">
        <v>184</v>
      </c>
      <c r="F37" s="3"/>
    </row>
    <row r="38" spans="1:6">
      <c r="A38" s="24"/>
      <c r="B38" s="24"/>
      <c r="C38" s="24"/>
      <c r="D38" s="24"/>
      <c r="F38" s="24"/>
    </row>
    <row r="39" spans="1:6" ht="24.75" thickBot="1">
      <c r="A39" s="11" t="s">
        <v>16</v>
      </c>
      <c r="B39" s="2"/>
      <c r="E39" s="25">
        <v>2</v>
      </c>
      <c r="F39" s="26">
        <f>+งบทรัพย์สิน!D35</f>
        <v>0</v>
      </c>
    </row>
    <row r="40" spans="1:6" ht="24.75" thickTop="1">
      <c r="A40" s="4" t="s">
        <v>15</v>
      </c>
      <c r="B40" s="4"/>
      <c r="C40" s="2"/>
    </row>
    <row r="41" spans="1:6">
      <c r="A41" s="4"/>
      <c r="B41" s="11" t="s">
        <v>193</v>
      </c>
      <c r="C41" s="2"/>
    </row>
    <row r="42" spans="1:6">
      <c r="A42" s="4"/>
      <c r="B42" s="11"/>
      <c r="C42" s="4" t="s">
        <v>18</v>
      </c>
      <c r="E42" s="25">
        <v>10</v>
      </c>
      <c r="F42" s="5">
        <v>7056807.0199999996</v>
      </c>
    </row>
    <row r="43" spans="1:6">
      <c r="A43" s="4"/>
      <c r="B43" s="11"/>
      <c r="C43" s="4" t="s">
        <v>19</v>
      </c>
      <c r="E43" s="25">
        <v>11</v>
      </c>
      <c r="F43" s="5">
        <v>70940</v>
      </c>
    </row>
    <row r="44" spans="1:6">
      <c r="A44" s="4"/>
      <c r="B44" s="11"/>
      <c r="C44" s="4" t="s">
        <v>20</v>
      </c>
    </row>
    <row r="45" spans="1:6">
      <c r="A45" s="4"/>
      <c r="B45" s="11"/>
      <c r="C45" s="4" t="s">
        <v>17</v>
      </c>
      <c r="E45" s="25">
        <v>12</v>
      </c>
      <c r="F45" s="5">
        <v>888832.6</v>
      </c>
    </row>
    <row r="46" spans="1:6">
      <c r="C46" s="2" t="s">
        <v>22</v>
      </c>
      <c r="E46" s="25">
        <v>13</v>
      </c>
    </row>
    <row r="47" spans="1:6">
      <c r="C47" s="11" t="s">
        <v>194</v>
      </c>
      <c r="F47" s="29">
        <f>SUM(F42:F46)</f>
        <v>8016579.6199999992</v>
      </c>
    </row>
    <row r="49" spans="1:6">
      <c r="B49" s="11" t="s">
        <v>195</v>
      </c>
    </row>
    <row r="50" spans="1:6">
      <c r="C50" s="4" t="s">
        <v>21</v>
      </c>
      <c r="E50" s="25">
        <v>14</v>
      </c>
    </row>
    <row r="51" spans="1:6">
      <c r="C51" s="3" t="s">
        <v>23</v>
      </c>
      <c r="E51" s="25">
        <v>15</v>
      </c>
    </row>
    <row r="52" spans="1:6">
      <c r="C52" s="11" t="s">
        <v>196</v>
      </c>
      <c r="F52" s="29">
        <f>SUM(F50:F51)</f>
        <v>0</v>
      </c>
    </row>
    <row r="53" spans="1:6">
      <c r="B53" s="8" t="s">
        <v>24</v>
      </c>
    </row>
    <row r="54" spans="1:6">
      <c r="B54" s="8"/>
    </row>
    <row r="55" spans="1:6">
      <c r="A55" s="3" t="s">
        <v>25</v>
      </c>
    </row>
    <row r="56" spans="1:6">
      <c r="C56" s="4" t="s">
        <v>25</v>
      </c>
      <c r="E56" s="25">
        <v>16</v>
      </c>
      <c r="F56" s="5">
        <v>8544195.4199999999</v>
      </c>
    </row>
    <row r="57" spans="1:6">
      <c r="C57" s="4" t="s">
        <v>26</v>
      </c>
      <c r="E57" s="25">
        <v>17</v>
      </c>
      <c r="F57" s="5">
        <v>6400488.6900000004</v>
      </c>
    </row>
    <row r="58" spans="1:6">
      <c r="C58" s="30" t="s">
        <v>27</v>
      </c>
      <c r="F58" s="29">
        <f>SUM(F56:F57)</f>
        <v>14944684.109999999</v>
      </c>
    </row>
    <row r="59" spans="1:6" ht="24.75" thickBot="1">
      <c r="A59" s="30" t="s">
        <v>28</v>
      </c>
      <c r="C59" s="4"/>
      <c r="E59" s="28"/>
      <c r="F59" s="31">
        <f>+F47+F52+F58</f>
        <v>22961263.729999997</v>
      </c>
    </row>
    <row r="60" spans="1:6" ht="24.75" thickTop="1">
      <c r="F60" s="5">
        <f>+F29-F59</f>
        <v>0</v>
      </c>
    </row>
    <row r="61" spans="1:6">
      <c r="F61" s="5">
        <f>+F8-F39</f>
        <v>0</v>
      </c>
    </row>
  </sheetData>
  <mergeCells count="8">
    <mergeCell ref="A1:F1"/>
    <mergeCell ref="A2:F2"/>
    <mergeCell ref="A3:F3"/>
    <mergeCell ref="A4:F4"/>
    <mergeCell ref="A35:F35"/>
    <mergeCell ref="A32:F32"/>
    <mergeCell ref="A33:F33"/>
    <mergeCell ref="A34:F34"/>
  </mergeCells>
  <pageMargins left="0.82677165354330717" right="0.51181102362204722" top="0.74803149606299213" bottom="0.74803149606299213" header="0.31496062992125984" footer="0.31496062992125984"/>
  <pageSetup paperSize="9" scale="82" orientation="portrait" r:id="rId1"/>
  <headerFooter scaleWithDoc="0" alignWithMargins="0"/>
  <rowBreaks count="1" manualBreakCount="1">
    <brk id="30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0" sqref="H10"/>
    </sheetView>
  </sheetViews>
  <sheetFormatPr defaultRowHeight="24"/>
  <cols>
    <col min="1" max="1" width="17.375" style="7" customWidth="1"/>
    <col min="2" max="2" width="15.875" style="7" customWidth="1"/>
    <col min="3" max="3" width="31.375" style="7" customWidth="1"/>
    <col min="4" max="4" width="23" style="7" customWidth="1"/>
    <col min="5" max="6" width="18.25" style="7" customWidth="1"/>
    <col min="7" max="16384" width="9" style="7"/>
  </cols>
  <sheetData>
    <row r="1" spans="1:6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</row>
    <row r="2" spans="1:6">
      <c r="A2" s="169" t="s">
        <v>467</v>
      </c>
      <c r="B2" s="169"/>
      <c r="C2" s="169"/>
      <c r="D2" s="169"/>
      <c r="E2" s="169"/>
      <c r="F2" s="169"/>
    </row>
    <row r="3" spans="1:6">
      <c r="A3" s="169" t="s">
        <v>269</v>
      </c>
      <c r="B3" s="169"/>
      <c r="C3" s="169"/>
      <c r="D3" s="169"/>
      <c r="E3" s="169"/>
      <c r="F3" s="169"/>
    </row>
    <row r="6" spans="1:6" s="39" customFormat="1" ht="30.75" customHeight="1">
      <c r="A6" s="72" t="s">
        <v>270</v>
      </c>
      <c r="B6" s="72" t="s">
        <v>227</v>
      </c>
      <c r="C6" s="72" t="s">
        <v>224</v>
      </c>
      <c r="D6" s="73" t="s">
        <v>62</v>
      </c>
      <c r="E6" s="74" t="s">
        <v>157</v>
      </c>
      <c r="F6" s="72" t="s">
        <v>204</v>
      </c>
    </row>
    <row r="7" spans="1:6">
      <c r="A7" s="41" t="s">
        <v>157</v>
      </c>
      <c r="B7" s="41" t="s">
        <v>157</v>
      </c>
      <c r="C7" s="41"/>
      <c r="D7" s="44"/>
      <c r="E7" s="44"/>
      <c r="F7" s="44">
        <f>+E7</f>
        <v>0</v>
      </c>
    </row>
    <row r="8" spans="1:6">
      <c r="A8" s="42"/>
      <c r="B8" s="42"/>
      <c r="C8" s="42"/>
      <c r="D8" s="45"/>
      <c r="E8" s="45"/>
      <c r="F8" s="45">
        <f t="shared" ref="F8:F16" si="0">+E8</f>
        <v>0</v>
      </c>
    </row>
    <row r="9" spans="1:6">
      <c r="A9" s="42"/>
      <c r="B9" s="42"/>
      <c r="C9" s="42"/>
      <c r="D9" s="45"/>
      <c r="E9" s="45"/>
      <c r="F9" s="45">
        <f t="shared" si="0"/>
        <v>0</v>
      </c>
    </row>
    <row r="10" spans="1:6">
      <c r="A10" s="42"/>
      <c r="B10" s="42"/>
      <c r="C10" s="42"/>
      <c r="D10" s="45"/>
      <c r="E10" s="45"/>
      <c r="F10" s="45">
        <f t="shared" si="0"/>
        <v>0</v>
      </c>
    </row>
    <row r="11" spans="1:6">
      <c r="A11" s="42"/>
      <c r="B11" s="42"/>
      <c r="C11" s="42"/>
      <c r="D11" s="45"/>
      <c r="E11" s="45"/>
      <c r="F11" s="45">
        <f t="shared" si="0"/>
        <v>0</v>
      </c>
    </row>
    <row r="12" spans="1:6">
      <c r="A12" s="42"/>
      <c r="B12" s="42"/>
      <c r="C12" s="42"/>
      <c r="D12" s="45"/>
      <c r="E12" s="45"/>
      <c r="F12" s="45">
        <f t="shared" si="0"/>
        <v>0</v>
      </c>
    </row>
    <row r="13" spans="1:6">
      <c r="A13" s="42"/>
      <c r="B13" s="42"/>
      <c r="C13" s="42"/>
      <c r="D13" s="45"/>
      <c r="E13" s="45"/>
      <c r="F13" s="45">
        <f t="shared" si="0"/>
        <v>0</v>
      </c>
    </row>
    <row r="14" spans="1:6">
      <c r="A14" s="42"/>
      <c r="B14" s="42"/>
      <c r="C14" s="42"/>
      <c r="D14" s="45"/>
      <c r="E14" s="45"/>
      <c r="F14" s="45">
        <f t="shared" si="0"/>
        <v>0</v>
      </c>
    </row>
    <row r="15" spans="1:6">
      <c r="A15" s="42"/>
      <c r="B15" s="42"/>
      <c r="C15" s="42"/>
      <c r="D15" s="45"/>
      <c r="E15" s="45"/>
      <c r="F15" s="45">
        <f t="shared" si="0"/>
        <v>0</v>
      </c>
    </row>
    <row r="16" spans="1:6">
      <c r="A16" s="42"/>
      <c r="B16" s="42"/>
      <c r="C16" s="42"/>
      <c r="D16" s="45"/>
      <c r="E16" s="45"/>
      <c r="F16" s="46">
        <f t="shared" si="0"/>
        <v>0</v>
      </c>
    </row>
    <row r="17" spans="1:6" ht="24.75" thickBot="1">
      <c r="A17" s="178" t="s">
        <v>204</v>
      </c>
      <c r="B17" s="178"/>
      <c r="C17" s="178"/>
      <c r="D17" s="52">
        <f>SUM(D7:D16)</f>
        <v>0</v>
      </c>
      <c r="E17" s="52">
        <f t="shared" ref="E17:F17" si="1">SUM(E7:E16)</f>
        <v>0</v>
      </c>
      <c r="F17" s="52">
        <f t="shared" si="1"/>
        <v>0</v>
      </c>
    </row>
    <row r="18" spans="1:6" ht="24.75" thickTop="1"/>
    <row r="19" spans="1:6">
      <c r="A19" s="37" t="s">
        <v>271</v>
      </c>
    </row>
  </sheetData>
  <mergeCells count="4">
    <mergeCell ref="A1:F1"/>
    <mergeCell ref="A2:F2"/>
    <mergeCell ref="A3:F3"/>
    <mergeCell ref="A17:C17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5.5" style="7" bestFit="1" customWidth="1"/>
    <col min="6" max="6" width="21.625" style="7" bestFit="1" customWidth="1"/>
    <col min="7" max="7" width="16.25" style="7" customWidth="1"/>
    <col min="8" max="8" width="12.625" style="7" customWidth="1"/>
    <col min="9" max="16384" width="9" style="7"/>
  </cols>
  <sheetData>
    <row r="1" spans="1:8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</row>
    <row r="2" spans="1:8">
      <c r="A2" s="169" t="s">
        <v>281</v>
      </c>
      <c r="B2" s="169"/>
      <c r="C2" s="169"/>
      <c r="D2" s="169"/>
      <c r="E2" s="169"/>
      <c r="F2" s="169"/>
      <c r="G2" s="169"/>
      <c r="H2" s="169"/>
    </row>
    <row r="3" spans="1:8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</row>
    <row r="5" spans="1:8" s="39" customFormat="1" ht="32.25" customHeight="1">
      <c r="A5" s="72" t="s">
        <v>270</v>
      </c>
      <c r="B5" s="72" t="s">
        <v>227</v>
      </c>
      <c r="C5" s="72" t="s">
        <v>224</v>
      </c>
      <c r="D5" s="73" t="s">
        <v>62</v>
      </c>
      <c r="E5" s="74" t="s">
        <v>282</v>
      </c>
      <c r="F5" s="76" t="s">
        <v>283</v>
      </c>
      <c r="G5" s="76" t="s">
        <v>284</v>
      </c>
      <c r="H5" s="72" t="s">
        <v>204</v>
      </c>
    </row>
    <row r="6" spans="1:8">
      <c r="A6" s="41" t="s">
        <v>272</v>
      </c>
      <c r="B6" s="41" t="s">
        <v>273</v>
      </c>
      <c r="C6" s="41"/>
      <c r="D6" s="44"/>
      <c r="E6" s="44"/>
      <c r="F6" s="44"/>
      <c r="G6" s="44"/>
      <c r="H6" s="44">
        <f>SUM(E6:G6)</f>
        <v>0</v>
      </c>
    </row>
    <row r="7" spans="1:8">
      <c r="A7" s="42"/>
      <c r="B7" s="42" t="s">
        <v>274</v>
      </c>
      <c r="C7" s="42"/>
      <c r="D7" s="45"/>
      <c r="E7" s="45"/>
      <c r="F7" s="45"/>
      <c r="G7" s="45"/>
      <c r="H7" s="45">
        <f t="shared" ref="H7:H15" si="0">SUM(E7:G7)</f>
        <v>0</v>
      </c>
    </row>
    <row r="8" spans="1:8">
      <c r="A8" s="42" t="s">
        <v>275</v>
      </c>
      <c r="B8" s="75" t="s">
        <v>152</v>
      </c>
      <c r="C8" s="42"/>
      <c r="D8" s="45"/>
      <c r="E8" s="45"/>
      <c r="F8" s="45"/>
      <c r="G8" s="45"/>
      <c r="H8" s="45">
        <f t="shared" si="0"/>
        <v>0</v>
      </c>
    </row>
    <row r="9" spans="1:8">
      <c r="A9" s="42"/>
      <c r="B9" s="75" t="s">
        <v>153</v>
      </c>
      <c r="C9" s="42"/>
      <c r="D9" s="45"/>
      <c r="E9" s="45"/>
      <c r="F9" s="45"/>
      <c r="G9" s="45"/>
      <c r="H9" s="45">
        <f t="shared" si="0"/>
        <v>0</v>
      </c>
    </row>
    <row r="10" spans="1:8">
      <c r="A10" s="42"/>
      <c r="B10" s="75" t="s">
        <v>154</v>
      </c>
      <c r="C10" s="42"/>
      <c r="D10" s="45"/>
      <c r="E10" s="45"/>
      <c r="F10" s="45"/>
      <c r="G10" s="45"/>
      <c r="H10" s="45">
        <f t="shared" si="0"/>
        <v>0</v>
      </c>
    </row>
    <row r="11" spans="1:8">
      <c r="A11" s="42"/>
      <c r="B11" s="75" t="s">
        <v>276</v>
      </c>
      <c r="C11" s="42"/>
      <c r="D11" s="45"/>
      <c r="E11" s="45"/>
      <c r="F11" s="45"/>
      <c r="G11" s="45"/>
      <c r="H11" s="45">
        <f t="shared" si="0"/>
        <v>0</v>
      </c>
    </row>
    <row r="12" spans="1:8">
      <c r="A12" s="42" t="s">
        <v>278</v>
      </c>
      <c r="B12" s="75" t="s">
        <v>277</v>
      </c>
      <c r="C12" s="75"/>
      <c r="D12" s="45"/>
      <c r="E12" s="45"/>
      <c r="F12" s="45"/>
      <c r="G12" s="45"/>
      <c r="H12" s="45">
        <f t="shared" si="0"/>
        <v>0</v>
      </c>
    </row>
    <row r="13" spans="1:8">
      <c r="A13" s="42"/>
      <c r="B13" s="75" t="s">
        <v>166</v>
      </c>
      <c r="C13" s="75"/>
      <c r="D13" s="45"/>
      <c r="E13" s="45"/>
      <c r="F13" s="45"/>
      <c r="G13" s="45"/>
      <c r="H13" s="45">
        <f t="shared" si="0"/>
        <v>0</v>
      </c>
    </row>
    <row r="14" spans="1:8">
      <c r="A14" s="42" t="s">
        <v>279</v>
      </c>
      <c r="B14" s="75" t="s">
        <v>156</v>
      </c>
      <c r="C14" s="75"/>
      <c r="D14" s="45"/>
      <c r="E14" s="45"/>
      <c r="F14" s="45"/>
      <c r="G14" s="45"/>
      <c r="H14" s="45">
        <f t="shared" si="0"/>
        <v>0</v>
      </c>
    </row>
    <row r="15" spans="1:8">
      <c r="A15" s="42" t="s">
        <v>280</v>
      </c>
      <c r="B15" s="75" t="s">
        <v>59</v>
      </c>
      <c r="C15" s="75"/>
      <c r="D15" s="45"/>
      <c r="E15" s="45"/>
      <c r="F15" s="45"/>
      <c r="G15" s="45"/>
      <c r="H15" s="46">
        <f t="shared" si="0"/>
        <v>0</v>
      </c>
    </row>
    <row r="16" spans="1:8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  <c r="H16" s="52">
        <f>SUM(H6:H15)</f>
        <v>0</v>
      </c>
    </row>
    <row r="17" spans="1:1" ht="24.75" thickTop="1"/>
    <row r="18" spans="1:1">
      <c r="A18" s="37" t="s">
        <v>271</v>
      </c>
    </row>
  </sheetData>
  <mergeCells count="4">
    <mergeCell ref="A1:H1"/>
    <mergeCell ref="A2:H2"/>
    <mergeCell ref="A3:H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9.375" style="7" customWidth="1"/>
    <col min="6" max="7" width="16.25" style="7" customWidth="1"/>
    <col min="8" max="8" width="12.625" style="7" customWidth="1"/>
    <col min="9" max="16384" width="9" style="7"/>
  </cols>
  <sheetData>
    <row r="1" spans="1:8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</row>
    <row r="2" spans="1:8">
      <c r="A2" s="169" t="s">
        <v>285</v>
      </c>
      <c r="B2" s="169"/>
      <c r="C2" s="169"/>
      <c r="D2" s="169"/>
      <c r="E2" s="169"/>
      <c r="F2" s="169"/>
      <c r="G2" s="169"/>
      <c r="H2" s="169"/>
    </row>
    <row r="3" spans="1:8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</row>
    <row r="5" spans="1:8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286</v>
      </c>
      <c r="F5" s="76" t="s">
        <v>287</v>
      </c>
      <c r="G5" s="76" t="s">
        <v>288</v>
      </c>
      <c r="H5" s="72" t="s">
        <v>204</v>
      </c>
    </row>
    <row r="6" spans="1:8">
      <c r="A6" s="41" t="s">
        <v>272</v>
      </c>
      <c r="B6" s="41" t="s">
        <v>273</v>
      </c>
      <c r="C6" s="41"/>
      <c r="D6" s="44"/>
      <c r="E6" s="44"/>
      <c r="F6" s="44"/>
      <c r="G6" s="44"/>
      <c r="H6" s="44">
        <f>SUM(E6:G6)</f>
        <v>0</v>
      </c>
    </row>
    <row r="7" spans="1:8">
      <c r="A7" s="42"/>
      <c r="B7" s="42" t="s">
        <v>274</v>
      </c>
      <c r="C7" s="42"/>
      <c r="D7" s="45"/>
      <c r="E7" s="45"/>
      <c r="F7" s="45"/>
      <c r="G7" s="45"/>
      <c r="H7" s="45">
        <f t="shared" ref="H7:H15" si="0">SUM(E7:G7)</f>
        <v>0</v>
      </c>
    </row>
    <row r="8" spans="1:8">
      <c r="A8" s="42" t="s">
        <v>275</v>
      </c>
      <c r="B8" s="75" t="s">
        <v>152</v>
      </c>
      <c r="C8" s="42"/>
      <c r="D8" s="45"/>
      <c r="E8" s="45"/>
      <c r="F8" s="45"/>
      <c r="G8" s="45"/>
      <c r="H8" s="45">
        <f t="shared" si="0"/>
        <v>0</v>
      </c>
    </row>
    <row r="9" spans="1:8">
      <c r="A9" s="42"/>
      <c r="B9" s="75" t="s">
        <v>153</v>
      </c>
      <c r="C9" s="42"/>
      <c r="D9" s="45"/>
      <c r="E9" s="45"/>
      <c r="F9" s="45"/>
      <c r="G9" s="45"/>
      <c r="H9" s="45">
        <f t="shared" si="0"/>
        <v>0</v>
      </c>
    </row>
    <row r="10" spans="1:8">
      <c r="A10" s="42"/>
      <c r="B10" s="75" t="s">
        <v>154</v>
      </c>
      <c r="C10" s="42"/>
      <c r="D10" s="45"/>
      <c r="E10" s="45"/>
      <c r="F10" s="45"/>
      <c r="G10" s="45"/>
      <c r="H10" s="45">
        <f t="shared" si="0"/>
        <v>0</v>
      </c>
    </row>
    <row r="11" spans="1:8">
      <c r="A11" s="42"/>
      <c r="B11" s="75" t="s">
        <v>276</v>
      </c>
      <c r="C11" s="42"/>
      <c r="D11" s="45"/>
      <c r="E11" s="45"/>
      <c r="F11" s="45"/>
      <c r="G11" s="45"/>
      <c r="H11" s="45">
        <f t="shared" si="0"/>
        <v>0</v>
      </c>
    </row>
    <row r="12" spans="1:8">
      <c r="A12" s="42" t="s">
        <v>278</v>
      </c>
      <c r="B12" s="75" t="s">
        <v>277</v>
      </c>
      <c r="C12" s="75"/>
      <c r="D12" s="45"/>
      <c r="E12" s="45"/>
      <c r="F12" s="45"/>
      <c r="G12" s="45"/>
      <c r="H12" s="45">
        <f t="shared" si="0"/>
        <v>0</v>
      </c>
    </row>
    <row r="13" spans="1:8">
      <c r="A13" s="42"/>
      <c r="B13" s="75" t="s">
        <v>166</v>
      </c>
      <c r="C13" s="75"/>
      <c r="D13" s="45"/>
      <c r="E13" s="45"/>
      <c r="F13" s="45"/>
      <c r="G13" s="45"/>
      <c r="H13" s="45">
        <f t="shared" si="0"/>
        <v>0</v>
      </c>
    </row>
    <row r="14" spans="1:8">
      <c r="A14" s="42" t="s">
        <v>279</v>
      </c>
      <c r="B14" s="75" t="s">
        <v>156</v>
      </c>
      <c r="C14" s="75"/>
      <c r="D14" s="45"/>
      <c r="E14" s="45"/>
      <c r="F14" s="45"/>
      <c r="G14" s="45"/>
      <c r="H14" s="45">
        <f t="shared" si="0"/>
        <v>0</v>
      </c>
    </row>
    <row r="15" spans="1:8">
      <c r="A15" s="42" t="s">
        <v>280</v>
      </c>
      <c r="B15" s="75" t="s">
        <v>59</v>
      </c>
      <c r="C15" s="75"/>
      <c r="D15" s="45"/>
      <c r="E15" s="45"/>
      <c r="F15" s="45"/>
      <c r="G15" s="45"/>
      <c r="H15" s="46">
        <f t="shared" si="0"/>
        <v>0</v>
      </c>
    </row>
    <row r="16" spans="1:8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  <c r="H16" s="52">
        <f>SUM(H6:H15)</f>
        <v>0</v>
      </c>
    </row>
    <row r="17" spans="1:1" ht="24.75" thickTop="1"/>
    <row r="18" spans="1:1">
      <c r="A18" s="37" t="s">
        <v>271</v>
      </c>
    </row>
  </sheetData>
  <mergeCells count="4">
    <mergeCell ref="A1:H1"/>
    <mergeCell ref="A2:H2"/>
    <mergeCell ref="A3:H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18"/>
  <sheetViews>
    <sheetView zoomScale="80" zoomScaleNormal="80"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7.375" style="7" customWidth="1"/>
    <col min="6" max="7" width="16.25" style="7" customWidth="1"/>
    <col min="8" max="8" width="15.625" style="7" customWidth="1"/>
    <col min="9" max="9" width="13.5" style="7" customWidth="1"/>
    <col min="10" max="16384" width="9" style="7"/>
  </cols>
  <sheetData>
    <row r="1" spans="1:9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69" t="s">
        <v>289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  <c r="I3" s="169"/>
    </row>
    <row r="5" spans="1:9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290</v>
      </c>
      <c r="F5" s="76" t="s">
        <v>291</v>
      </c>
      <c r="G5" s="76" t="s">
        <v>292</v>
      </c>
      <c r="H5" s="78" t="s">
        <v>293</v>
      </c>
      <c r="I5" s="72" t="s">
        <v>204</v>
      </c>
    </row>
    <row r="6" spans="1:9">
      <c r="A6" s="41" t="s">
        <v>272</v>
      </c>
      <c r="B6" s="41" t="s">
        <v>273</v>
      </c>
      <c r="C6" s="41"/>
      <c r="D6" s="44"/>
      <c r="E6" s="44"/>
      <c r="F6" s="44"/>
      <c r="G6" s="44"/>
      <c r="H6" s="44"/>
      <c r="I6" s="44">
        <f>SUM(E6:H6)</f>
        <v>0</v>
      </c>
    </row>
    <row r="7" spans="1:9">
      <c r="A7" s="42"/>
      <c r="B7" s="42" t="s">
        <v>274</v>
      </c>
      <c r="C7" s="42"/>
      <c r="D7" s="45"/>
      <c r="E7" s="45"/>
      <c r="F7" s="45"/>
      <c r="G7" s="45"/>
      <c r="H7" s="45"/>
      <c r="I7" s="45">
        <f t="shared" ref="I7:I15" si="0">SUM(E7:H7)</f>
        <v>0</v>
      </c>
    </row>
    <row r="8" spans="1:9">
      <c r="A8" s="42" t="s">
        <v>275</v>
      </c>
      <c r="B8" s="75" t="s">
        <v>152</v>
      </c>
      <c r="C8" s="42"/>
      <c r="D8" s="45"/>
      <c r="E8" s="45"/>
      <c r="F8" s="45"/>
      <c r="G8" s="45"/>
      <c r="H8" s="45"/>
      <c r="I8" s="45">
        <f t="shared" si="0"/>
        <v>0</v>
      </c>
    </row>
    <row r="9" spans="1:9">
      <c r="A9" s="42"/>
      <c r="B9" s="75" t="s">
        <v>153</v>
      </c>
      <c r="C9" s="42"/>
      <c r="D9" s="45"/>
      <c r="E9" s="45"/>
      <c r="F9" s="45"/>
      <c r="G9" s="45"/>
      <c r="H9" s="45"/>
      <c r="I9" s="45">
        <f t="shared" si="0"/>
        <v>0</v>
      </c>
    </row>
    <row r="10" spans="1:9">
      <c r="A10" s="42"/>
      <c r="B10" s="75" t="s">
        <v>154</v>
      </c>
      <c r="C10" s="42"/>
      <c r="D10" s="45"/>
      <c r="E10" s="45"/>
      <c r="F10" s="45"/>
      <c r="G10" s="45"/>
      <c r="H10" s="45"/>
      <c r="I10" s="45">
        <f t="shared" si="0"/>
        <v>0</v>
      </c>
    </row>
    <row r="11" spans="1:9">
      <c r="A11" s="42"/>
      <c r="B11" s="75" t="s">
        <v>276</v>
      </c>
      <c r="C11" s="42"/>
      <c r="D11" s="45"/>
      <c r="E11" s="45"/>
      <c r="F11" s="45"/>
      <c r="G11" s="45"/>
      <c r="H11" s="45"/>
      <c r="I11" s="45">
        <f t="shared" si="0"/>
        <v>0</v>
      </c>
    </row>
    <row r="12" spans="1:9">
      <c r="A12" s="42" t="s">
        <v>278</v>
      </c>
      <c r="B12" s="75" t="s">
        <v>277</v>
      </c>
      <c r="C12" s="75"/>
      <c r="D12" s="45"/>
      <c r="E12" s="45"/>
      <c r="F12" s="45"/>
      <c r="G12" s="45"/>
      <c r="H12" s="45"/>
      <c r="I12" s="45">
        <f t="shared" si="0"/>
        <v>0</v>
      </c>
    </row>
    <row r="13" spans="1:9">
      <c r="A13" s="42"/>
      <c r="B13" s="75" t="s">
        <v>166</v>
      </c>
      <c r="C13" s="75"/>
      <c r="D13" s="45"/>
      <c r="E13" s="45"/>
      <c r="F13" s="45"/>
      <c r="G13" s="45"/>
      <c r="H13" s="45"/>
      <c r="I13" s="45">
        <f t="shared" si="0"/>
        <v>0</v>
      </c>
    </row>
    <row r="14" spans="1:9">
      <c r="A14" s="42" t="s">
        <v>279</v>
      </c>
      <c r="B14" s="75" t="s">
        <v>156</v>
      </c>
      <c r="C14" s="75"/>
      <c r="D14" s="45"/>
      <c r="E14" s="45"/>
      <c r="F14" s="45"/>
      <c r="G14" s="45"/>
      <c r="H14" s="45"/>
      <c r="I14" s="45">
        <f t="shared" si="0"/>
        <v>0</v>
      </c>
    </row>
    <row r="15" spans="1:9">
      <c r="A15" s="42" t="s">
        <v>280</v>
      </c>
      <c r="B15" s="75" t="s">
        <v>59</v>
      </c>
      <c r="C15" s="75"/>
      <c r="D15" s="45"/>
      <c r="E15" s="45"/>
      <c r="F15" s="45"/>
      <c r="G15" s="45"/>
      <c r="H15" s="45"/>
      <c r="I15" s="46">
        <f t="shared" si="0"/>
        <v>0</v>
      </c>
    </row>
    <row r="16" spans="1:9" ht="24.75" thickBot="1">
      <c r="A16" s="178" t="s">
        <v>204</v>
      </c>
      <c r="B16" s="178"/>
      <c r="C16" s="178"/>
      <c r="D16" s="52">
        <f t="shared" ref="D16:I16" si="1">SUM(D6:D15)</f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</row>
    <row r="17" spans="1:1" ht="24.75" thickTop="1"/>
    <row r="18" spans="1:1">
      <c r="A18" s="37" t="s">
        <v>271</v>
      </c>
    </row>
  </sheetData>
  <mergeCells count="4">
    <mergeCell ref="A16:C16"/>
    <mergeCell ref="A1:I1"/>
    <mergeCell ref="A2:I2"/>
    <mergeCell ref="A3:I3"/>
  </mergeCells>
  <pageMargins left="0.31496062992125984" right="0.31496062992125984" top="0.74803149606299213" bottom="0.35433070866141736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6.625" style="7" customWidth="1"/>
    <col min="6" max="6" width="12.5" style="7" customWidth="1"/>
    <col min="7" max="7" width="14.875" style="7" customWidth="1"/>
    <col min="8" max="8" width="13.875" style="7" customWidth="1"/>
    <col min="9" max="9" width="12.625" style="7" customWidth="1"/>
    <col min="10" max="16384" width="9" style="7"/>
  </cols>
  <sheetData>
    <row r="1" spans="1:9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69" t="s">
        <v>294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  <c r="I3" s="169"/>
    </row>
    <row r="5" spans="1:9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295</v>
      </c>
      <c r="F5" s="76" t="s">
        <v>296</v>
      </c>
      <c r="G5" s="76" t="s">
        <v>297</v>
      </c>
      <c r="H5" s="76" t="s">
        <v>298</v>
      </c>
      <c r="I5" s="72" t="s">
        <v>204</v>
      </c>
    </row>
    <row r="6" spans="1:9">
      <c r="A6" s="41" t="s">
        <v>272</v>
      </c>
      <c r="B6" s="41" t="s">
        <v>273</v>
      </c>
      <c r="C6" s="41"/>
      <c r="D6" s="44"/>
      <c r="E6" s="44"/>
      <c r="F6" s="44"/>
      <c r="G6" s="44"/>
      <c r="H6" s="44"/>
      <c r="I6" s="44">
        <f>SUM(E6:H6)</f>
        <v>0</v>
      </c>
    </row>
    <row r="7" spans="1:9">
      <c r="A7" s="42"/>
      <c r="B7" s="42" t="s">
        <v>274</v>
      </c>
      <c r="C7" s="42"/>
      <c r="D7" s="45"/>
      <c r="E7" s="45"/>
      <c r="F7" s="45"/>
      <c r="G7" s="45"/>
      <c r="H7" s="45"/>
      <c r="I7" s="45">
        <f t="shared" ref="I7:I15" si="0">SUM(E7:H7)</f>
        <v>0</v>
      </c>
    </row>
    <row r="8" spans="1:9">
      <c r="A8" s="42" t="s">
        <v>275</v>
      </c>
      <c r="B8" s="75" t="s">
        <v>152</v>
      </c>
      <c r="C8" s="42"/>
      <c r="D8" s="45"/>
      <c r="E8" s="45"/>
      <c r="F8" s="45"/>
      <c r="G8" s="45"/>
      <c r="H8" s="45"/>
      <c r="I8" s="45">
        <f t="shared" si="0"/>
        <v>0</v>
      </c>
    </row>
    <row r="9" spans="1:9">
      <c r="A9" s="42"/>
      <c r="B9" s="75" t="s">
        <v>153</v>
      </c>
      <c r="C9" s="42"/>
      <c r="D9" s="45"/>
      <c r="E9" s="45"/>
      <c r="F9" s="45"/>
      <c r="G9" s="45"/>
      <c r="H9" s="45"/>
      <c r="I9" s="45">
        <f t="shared" si="0"/>
        <v>0</v>
      </c>
    </row>
    <row r="10" spans="1:9">
      <c r="A10" s="42"/>
      <c r="B10" s="75" t="s">
        <v>154</v>
      </c>
      <c r="C10" s="42"/>
      <c r="D10" s="45"/>
      <c r="E10" s="45"/>
      <c r="F10" s="45"/>
      <c r="G10" s="45"/>
      <c r="H10" s="45"/>
      <c r="I10" s="45">
        <f t="shared" si="0"/>
        <v>0</v>
      </c>
    </row>
    <row r="11" spans="1:9">
      <c r="A11" s="42"/>
      <c r="B11" s="75" t="s">
        <v>276</v>
      </c>
      <c r="C11" s="42"/>
      <c r="D11" s="45"/>
      <c r="E11" s="45"/>
      <c r="F11" s="45"/>
      <c r="G11" s="45"/>
      <c r="H11" s="45"/>
      <c r="I11" s="45">
        <f t="shared" si="0"/>
        <v>0</v>
      </c>
    </row>
    <row r="12" spans="1:9">
      <c r="A12" s="42" t="s">
        <v>278</v>
      </c>
      <c r="B12" s="75" t="s">
        <v>277</v>
      </c>
      <c r="C12" s="75"/>
      <c r="D12" s="45"/>
      <c r="E12" s="45"/>
      <c r="F12" s="45"/>
      <c r="G12" s="45"/>
      <c r="H12" s="45"/>
      <c r="I12" s="45">
        <f t="shared" si="0"/>
        <v>0</v>
      </c>
    </row>
    <row r="13" spans="1:9">
      <c r="A13" s="42"/>
      <c r="B13" s="75" t="s">
        <v>166</v>
      </c>
      <c r="C13" s="75"/>
      <c r="D13" s="45"/>
      <c r="E13" s="45"/>
      <c r="F13" s="45"/>
      <c r="G13" s="45"/>
      <c r="H13" s="45"/>
      <c r="I13" s="45">
        <f t="shared" si="0"/>
        <v>0</v>
      </c>
    </row>
    <row r="14" spans="1:9">
      <c r="A14" s="42" t="s">
        <v>279</v>
      </c>
      <c r="B14" s="75" t="s">
        <v>156</v>
      </c>
      <c r="C14" s="75"/>
      <c r="D14" s="45"/>
      <c r="E14" s="45"/>
      <c r="F14" s="45"/>
      <c r="G14" s="45"/>
      <c r="H14" s="45"/>
      <c r="I14" s="45">
        <f t="shared" si="0"/>
        <v>0</v>
      </c>
    </row>
    <row r="15" spans="1:9">
      <c r="A15" s="42" t="s">
        <v>280</v>
      </c>
      <c r="B15" s="75" t="s">
        <v>59</v>
      </c>
      <c r="C15" s="75"/>
      <c r="D15" s="45"/>
      <c r="E15" s="45"/>
      <c r="F15" s="45"/>
      <c r="G15" s="45"/>
      <c r="H15" s="45"/>
      <c r="I15" s="46">
        <f t="shared" si="0"/>
        <v>0</v>
      </c>
    </row>
    <row r="16" spans="1:9" ht="24.75" thickBot="1">
      <c r="A16" s="178" t="s">
        <v>204</v>
      </c>
      <c r="B16" s="178"/>
      <c r="C16" s="178"/>
      <c r="D16" s="52">
        <f t="shared" ref="D16:I16" si="1">SUM(D6:D15)</f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</row>
    <row r="17" spans="1:1" ht="24.75" thickTop="1"/>
    <row r="18" spans="1:1">
      <c r="A18" s="37" t="s">
        <v>271</v>
      </c>
    </row>
  </sheetData>
  <mergeCells count="4">
    <mergeCell ref="A1:I1"/>
    <mergeCell ref="A2:I2"/>
    <mergeCell ref="A3:I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3" width="12.625" style="7" customWidth="1"/>
    <col min="4" max="4" width="14.375" style="7" customWidth="1"/>
    <col min="5" max="5" width="27" style="7" customWidth="1"/>
    <col min="6" max="6" width="18.625" style="7" customWidth="1"/>
    <col min="7" max="7" width="16.875" style="7" customWidth="1"/>
    <col min="8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299</v>
      </c>
      <c r="B2" s="169"/>
      <c r="C2" s="169"/>
      <c r="D2" s="169"/>
      <c r="E2" s="169"/>
      <c r="F2" s="169"/>
      <c r="G2" s="169"/>
    </row>
    <row r="3" spans="1:7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</row>
    <row r="5" spans="1:7" s="39" customFormat="1" ht="48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300</v>
      </c>
      <c r="F5" s="76" t="s">
        <v>301</v>
      </c>
      <c r="G5" s="72" t="s">
        <v>204</v>
      </c>
    </row>
    <row r="6" spans="1:7">
      <c r="A6" s="41" t="s">
        <v>272</v>
      </c>
      <c r="B6" s="41" t="s">
        <v>273</v>
      </c>
      <c r="C6" s="41"/>
      <c r="D6" s="44"/>
      <c r="E6" s="44"/>
      <c r="F6" s="44"/>
      <c r="G6" s="44">
        <f>SUM(E6:F6)</f>
        <v>0</v>
      </c>
    </row>
    <row r="7" spans="1:7">
      <c r="A7" s="42"/>
      <c r="B7" s="42" t="s">
        <v>274</v>
      </c>
      <c r="C7" s="42"/>
      <c r="D7" s="45"/>
      <c r="E7" s="45"/>
      <c r="F7" s="45"/>
      <c r="G7" s="45">
        <f t="shared" ref="G7:G15" si="0">SUM(E7:F7)</f>
        <v>0</v>
      </c>
    </row>
    <row r="8" spans="1:7">
      <c r="A8" s="42" t="s">
        <v>275</v>
      </c>
      <c r="B8" s="75" t="s">
        <v>152</v>
      </c>
      <c r="C8" s="42"/>
      <c r="D8" s="45"/>
      <c r="E8" s="45"/>
      <c r="F8" s="45"/>
      <c r="G8" s="45">
        <f t="shared" si="0"/>
        <v>0</v>
      </c>
    </row>
    <row r="9" spans="1:7">
      <c r="A9" s="42"/>
      <c r="B9" s="75" t="s">
        <v>153</v>
      </c>
      <c r="C9" s="42"/>
      <c r="D9" s="45"/>
      <c r="E9" s="45"/>
      <c r="F9" s="45"/>
      <c r="G9" s="45">
        <f t="shared" si="0"/>
        <v>0</v>
      </c>
    </row>
    <row r="10" spans="1:7">
      <c r="A10" s="42"/>
      <c r="B10" s="75" t="s">
        <v>154</v>
      </c>
      <c r="C10" s="42"/>
      <c r="D10" s="45"/>
      <c r="E10" s="45"/>
      <c r="F10" s="45"/>
      <c r="G10" s="45">
        <f t="shared" si="0"/>
        <v>0</v>
      </c>
    </row>
    <row r="11" spans="1:7">
      <c r="A11" s="42"/>
      <c r="B11" s="75" t="s">
        <v>276</v>
      </c>
      <c r="C11" s="42"/>
      <c r="D11" s="45"/>
      <c r="E11" s="45"/>
      <c r="F11" s="45"/>
      <c r="G11" s="45">
        <f t="shared" si="0"/>
        <v>0</v>
      </c>
    </row>
    <row r="12" spans="1:7">
      <c r="A12" s="42" t="s">
        <v>278</v>
      </c>
      <c r="B12" s="75" t="s">
        <v>277</v>
      </c>
      <c r="C12" s="75"/>
      <c r="D12" s="45"/>
      <c r="E12" s="45"/>
      <c r="F12" s="45"/>
      <c r="G12" s="45">
        <f t="shared" si="0"/>
        <v>0</v>
      </c>
    </row>
    <row r="13" spans="1:7">
      <c r="A13" s="42"/>
      <c r="B13" s="75" t="s">
        <v>166</v>
      </c>
      <c r="C13" s="75"/>
      <c r="D13" s="45"/>
      <c r="E13" s="45"/>
      <c r="F13" s="45"/>
      <c r="G13" s="45">
        <f t="shared" si="0"/>
        <v>0</v>
      </c>
    </row>
    <row r="14" spans="1:7">
      <c r="A14" s="42" t="s">
        <v>279</v>
      </c>
      <c r="B14" s="75" t="s">
        <v>156</v>
      </c>
      <c r="C14" s="75"/>
      <c r="D14" s="45"/>
      <c r="E14" s="45"/>
      <c r="F14" s="45"/>
      <c r="G14" s="45">
        <f t="shared" si="0"/>
        <v>0</v>
      </c>
    </row>
    <row r="15" spans="1:7">
      <c r="A15" s="42" t="s">
        <v>280</v>
      </c>
      <c r="B15" s="75" t="s">
        <v>59</v>
      </c>
      <c r="C15" s="75"/>
      <c r="D15" s="45"/>
      <c r="E15" s="45"/>
      <c r="F15" s="45"/>
      <c r="G15" s="46">
        <f t="shared" si="0"/>
        <v>0</v>
      </c>
    </row>
    <row r="16" spans="1:7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</row>
    <row r="17" spans="1:1" ht="24.75" thickTop="1"/>
    <row r="18" spans="1:1">
      <c r="A18" s="37" t="s">
        <v>271</v>
      </c>
    </row>
  </sheetData>
  <mergeCells count="4">
    <mergeCell ref="A1:G1"/>
    <mergeCell ref="A2:G2"/>
    <mergeCell ref="A3:G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3" width="14.125" style="7" customWidth="1"/>
    <col min="4" max="4" width="14.5" style="7" customWidth="1"/>
    <col min="5" max="5" width="13" style="7" customWidth="1"/>
    <col min="6" max="7" width="12.375" style="7" customWidth="1"/>
    <col min="8" max="8" width="13.125" style="7" customWidth="1"/>
    <col min="9" max="9" width="12.375" style="7" customWidth="1"/>
    <col min="10" max="10" width="12" style="7" customWidth="1"/>
    <col min="11" max="16384" width="9" style="7"/>
  </cols>
  <sheetData>
    <row r="1" spans="1:10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>
      <c r="A2" s="169" t="s">
        <v>302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  <c r="I3" s="169"/>
      <c r="J3" s="169"/>
    </row>
    <row r="5" spans="1:10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303</v>
      </c>
      <c r="F5" s="77" t="s">
        <v>304</v>
      </c>
      <c r="G5" s="77" t="s">
        <v>305</v>
      </c>
      <c r="H5" s="76" t="s">
        <v>306</v>
      </c>
      <c r="I5" s="76" t="s">
        <v>307</v>
      </c>
      <c r="J5" s="72" t="s">
        <v>204</v>
      </c>
    </row>
    <row r="6" spans="1:10">
      <c r="A6" s="41" t="s">
        <v>272</v>
      </c>
      <c r="B6" s="41" t="s">
        <v>273</v>
      </c>
      <c r="C6" s="41"/>
      <c r="D6" s="44"/>
      <c r="E6" s="44"/>
      <c r="F6" s="44"/>
      <c r="G6" s="44"/>
      <c r="H6" s="44"/>
      <c r="I6" s="44"/>
      <c r="J6" s="44">
        <f>SUM(E6:I6)</f>
        <v>0</v>
      </c>
    </row>
    <row r="7" spans="1:10">
      <c r="A7" s="42"/>
      <c r="B7" s="42" t="s">
        <v>274</v>
      </c>
      <c r="C7" s="42"/>
      <c r="D7" s="45"/>
      <c r="E7" s="45"/>
      <c r="F7" s="45"/>
      <c r="G7" s="45"/>
      <c r="H7" s="45"/>
      <c r="I7" s="45"/>
      <c r="J7" s="45">
        <f t="shared" ref="J7:J15" si="0">SUM(E7:I7)</f>
        <v>0</v>
      </c>
    </row>
    <row r="8" spans="1:10">
      <c r="A8" s="42" t="s">
        <v>275</v>
      </c>
      <c r="B8" s="75" t="s">
        <v>152</v>
      </c>
      <c r="C8" s="42"/>
      <c r="D8" s="45"/>
      <c r="E8" s="45"/>
      <c r="F8" s="45"/>
      <c r="G8" s="45"/>
      <c r="H8" s="45"/>
      <c r="I8" s="45"/>
      <c r="J8" s="45">
        <f t="shared" si="0"/>
        <v>0</v>
      </c>
    </row>
    <row r="9" spans="1:10">
      <c r="A9" s="42"/>
      <c r="B9" s="75" t="s">
        <v>153</v>
      </c>
      <c r="C9" s="42"/>
      <c r="D9" s="45"/>
      <c r="E9" s="45"/>
      <c r="F9" s="45"/>
      <c r="G9" s="45"/>
      <c r="H9" s="45"/>
      <c r="I9" s="45"/>
      <c r="J9" s="45">
        <f t="shared" si="0"/>
        <v>0</v>
      </c>
    </row>
    <row r="10" spans="1:10">
      <c r="A10" s="42"/>
      <c r="B10" s="75" t="s">
        <v>154</v>
      </c>
      <c r="C10" s="42"/>
      <c r="D10" s="45"/>
      <c r="E10" s="45"/>
      <c r="F10" s="45"/>
      <c r="G10" s="45"/>
      <c r="H10" s="45"/>
      <c r="I10" s="45"/>
      <c r="J10" s="45">
        <f t="shared" si="0"/>
        <v>0</v>
      </c>
    </row>
    <row r="11" spans="1:10">
      <c r="A11" s="42"/>
      <c r="B11" s="75" t="s">
        <v>276</v>
      </c>
      <c r="C11" s="42"/>
      <c r="D11" s="45"/>
      <c r="E11" s="45"/>
      <c r="F11" s="45"/>
      <c r="G11" s="45"/>
      <c r="H11" s="45"/>
      <c r="I11" s="45"/>
      <c r="J11" s="45">
        <f t="shared" si="0"/>
        <v>0</v>
      </c>
    </row>
    <row r="12" spans="1:10">
      <c r="A12" s="42" t="s">
        <v>278</v>
      </c>
      <c r="B12" s="75" t="s">
        <v>277</v>
      </c>
      <c r="C12" s="75"/>
      <c r="D12" s="45"/>
      <c r="E12" s="45"/>
      <c r="F12" s="45"/>
      <c r="G12" s="45"/>
      <c r="H12" s="45"/>
      <c r="I12" s="45"/>
      <c r="J12" s="45">
        <f t="shared" si="0"/>
        <v>0</v>
      </c>
    </row>
    <row r="13" spans="1:10">
      <c r="A13" s="42"/>
      <c r="B13" s="75" t="s">
        <v>166</v>
      </c>
      <c r="C13" s="75"/>
      <c r="D13" s="45"/>
      <c r="E13" s="45"/>
      <c r="F13" s="45"/>
      <c r="G13" s="45"/>
      <c r="H13" s="45"/>
      <c r="I13" s="45"/>
      <c r="J13" s="45">
        <f t="shared" si="0"/>
        <v>0</v>
      </c>
    </row>
    <row r="14" spans="1:10">
      <c r="A14" s="42" t="s">
        <v>279</v>
      </c>
      <c r="B14" s="75" t="s">
        <v>156</v>
      </c>
      <c r="C14" s="75"/>
      <c r="D14" s="45"/>
      <c r="E14" s="45"/>
      <c r="F14" s="45"/>
      <c r="G14" s="45"/>
      <c r="H14" s="45"/>
      <c r="I14" s="45"/>
      <c r="J14" s="45">
        <f t="shared" si="0"/>
        <v>0</v>
      </c>
    </row>
    <row r="15" spans="1:10">
      <c r="A15" s="42" t="s">
        <v>280</v>
      </c>
      <c r="B15" s="75" t="s">
        <v>59</v>
      </c>
      <c r="C15" s="75"/>
      <c r="D15" s="45"/>
      <c r="E15" s="45"/>
      <c r="F15" s="45"/>
      <c r="G15" s="45"/>
      <c r="H15" s="45"/>
      <c r="I15" s="45"/>
      <c r="J15" s="46">
        <f t="shared" si="0"/>
        <v>0</v>
      </c>
    </row>
    <row r="16" spans="1:10" ht="24.75" thickBot="1">
      <c r="A16" s="178" t="s">
        <v>204</v>
      </c>
      <c r="B16" s="178"/>
      <c r="C16" s="178"/>
      <c r="D16" s="52">
        <f t="shared" ref="D16:J16" si="1">SUM(D6:D15)</f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  <c r="J16" s="52">
        <f t="shared" si="1"/>
        <v>0</v>
      </c>
    </row>
    <row r="17" spans="1:1" ht="24.75" thickTop="1"/>
    <row r="18" spans="1:1">
      <c r="A18" s="37" t="s">
        <v>271</v>
      </c>
    </row>
  </sheetData>
  <mergeCells count="4">
    <mergeCell ref="A1:J1"/>
    <mergeCell ref="A2:J2"/>
    <mergeCell ref="A3:J3"/>
    <mergeCell ref="A16:C16"/>
  </mergeCells>
  <pageMargins left="0.31496062992125984" right="0.31496062992125984" top="0.74803149606299213" bottom="0.35433070866141736" header="0.31496062992125984" footer="0.31496062992125984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3" width="20.375" style="7" customWidth="1"/>
    <col min="4" max="4" width="16.5" style="7" customWidth="1"/>
    <col min="5" max="5" width="19.375" style="7" customWidth="1"/>
    <col min="6" max="6" width="16.25" style="7" customWidth="1"/>
    <col min="7" max="7" width="16" style="7" customWidth="1"/>
    <col min="8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308</v>
      </c>
      <c r="B2" s="169"/>
      <c r="C2" s="169"/>
      <c r="D2" s="169"/>
      <c r="E2" s="169"/>
      <c r="F2" s="169"/>
      <c r="G2" s="169"/>
    </row>
    <row r="3" spans="1:7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</row>
    <row r="5" spans="1:7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309</v>
      </c>
      <c r="F5" s="76" t="s">
        <v>310</v>
      </c>
      <c r="G5" s="72" t="s">
        <v>204</v>
      </c>
    </row>
    <row r="6" spans="1:7">
      <c r="A6" s="41" t="s">
        <v>272</v>
      </c>
      <c r="B6" s="41" t="s">
        <v>273</v>
      </c>
      <c r="C6" s="41"/>
      <c r="D6" s="44"/>
      <c r="E6" s="44"/>
      <c r="F6" s="44"/>
      <c r="G6" s="44">
        <f>SUM(E6:F6)</f>
        <v>0</v>
      </c>
    </row>
    <row r="7" spans="1:7">
      <c r="A7" s="42"/>
      <c r="B7" s="42" t="s">
        <v>274</v>
      </c>
      <c r="C7" s="42"/>
      <c r="D7" s="45"/>
      <c r="E7" s="45"/>
      <c r="F7" s="45"/>
      <c r="G7" s="45">
        <f t="shared" ref="G7:G15" si="0">SUM(E7:F7)</f>
        <v>0</v>
      </c>
    </row>
    <row r="8" spans="1:7">
      <c r="A8" s="42" t="s">
        <v>275</v>
      </c>
      <c r="B8" s="75" t="s">
        <v>152</v>
      </c>
      <c r="C8" s="42"/>
      <c r="D8" s="45"/>
      <c r="E8" s="45"/>
      <c r="F8" s="45"/>
      <c r="G8" s="45">
        <f t="shared" si="0"/>
        <v>0</v>
      </c>
    </row>
    <row r="9" spans="1:7">
      <c r="A9" s="42"/>
      <c r="B9" s="75" t="s">
        <v>153</v>
      </c>
      <c r="C9" s="42"/>
      <c r="D9" s="45"/>
      <c r="E9" s="45"/>
      <c r="F9" s="45"/>
      <c r="G9" s="45">
        <f t="shared" si="0"/>
        <v>0</v>
      </c>
    </row>
    <row r="10" spans="1:7">
      <c r="A10" s="42"/>
      <c r="B10" s="75" t="s">
        <v>154</v>
      </c>
      <c r="C10" s="42"/>
      <c r="D10" s="45"/>
      <c r="E10" s="45"/>
      <c r="F10" s="45"/>
      <c r="G10" s="45">
        <f t="shared" si="0"/>
        <v>0</v>
      </c>
    </row>
    <row r="11" spans="1:7">
      <c r="A11" s="42"/>
      <c r="B11" s="75" t="s">
        <v>276</v>
      </c>
      <c r="C11" s="42"/>
      <c r="D11" s="45"/>
      <c r="E11" s="45"/>
      <c r="F11" s="45"/>
      <c r="G11" s="45">
        <f t="shared" si="0"/>
        <v>0</v>
      </c>
    </row>
    <row r="12" spans="1:7">
      <c r="A12" s="42" t="s">
        <v>278</v>
      </c>
      <c r="B12" s="75" t="s">
        <v>277</v>
      </c>
      <c r="C12" s="75"/>
      <c r="D12" s="45"/>
      <c r="E12" s="45"/>
      <c r="F12" s="45"/>
      <c r="G12" s="45">
        <f t="shared" si="0"/>
        <v>0</v>
      </c>
    </row>
    <row r="13" spans="1:7">
      <c r="A13" s="42"/>
      <c r="B13" s="75" t="s">
        <v>166</v>
      </c>
      <c r="C13" s="75"/>
      <c r="D13" s="45"/>
      <c r="E13" s="45"/>
      <c r="F13" s="45"/>
      <c r="G13" s="45">
        <f t="shared" si="0"/>
        <v>0</v>
      </c>
    </row>
    <row r="14" spans="1:7">
      <c r="A14" s="42" t="s">
        <v>279</v>
      </c>
      <c r="B14" s="75" t="s">
        <v>156</v>
      </c>
      <c r="C14" s="75"/>
      <c r="D14" s="45"/>
      <c r="E14" s="45"/>
      <c r="F14" s="45"/>
      <c r="G14" s="45">
        <f t="shared" si="0"/>
        <v>0</v>
      </c>
    </row>
    <row r="15" spans="1:7">
      <c r="A15" s="42" t="s">
        <v>280</v>
      </c>
      <c r="B15" s="75" t="s">
        <v>59</v>
      </c>
      <c r="C15" s="75"/>
      <c r="D15" s="45"/>
      <c r="E15" s="45"/>
      <c r="F15" s="45"/>
      <c r="G15" s="46">
        <f t="shared" si="0"/>
        <v>0</v>
      </c>
    </row>
    <row r="16" spans="1:7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</row>
    <row r="17" spans="1:1" ht="24.75" thickTop="1"/>
    <row r="18" spans="1:1">
      <c r="A18" s="37" t="s">
        <v>271</v>
      </c>
    </row>
  </sheetData>
  <mergeCells count="4">
    <mergeCell ref="A1:G1"/>
    <mergeCell ref="A2:G2"/>
    <mergeCell ref="A3:G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7.125" style="7" customWidth="1"/>
    <col min="6" max="6" width="14.625" style="7" customWidth="1"/>
    <col min="7" max="8" width="14.75" style="7" customWidth="1"/>
    <col min="9" max="9" width="12.625" style="7" customWidth="1"/>
    <col min="10" max="16384" width="9" style="7"/>
  </cols>
  <sheetData>
    <row r="1" spans="1:9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69" t="s">
        <v>311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  <c r="I3" s="169"/>
    </row>
    <row r="5" spans="1:9" s="39" customFormat="1" ht="96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312</v>
      </c>
      <c r="F5" s="76" t="s">
        <v>313</v>
      </c>
      <c r="G5" s="76" t="s">
        <v>314</v>
      </c>
      <c r="H5" s="76" t="s">
        <v>315</v>
      </c>
      <c r="I5" s="72" t="s">
        <v>204</v>
      </c>
    </row>
    <row r="6" spans="1:9">
      <c r="A6" s="41" t="s">
        <v>272</v>
      </c>
      <c r="B6" s="41" t="s">
        <v>273</v>
      </c>
      <c r="C6" s="41"/>
      <c r="D6" s="44"/>
      <c r="E6" s="44"/>
      <c r="F6" s="44"/>
      <c r="G6" s="44"/>
      <c r="H6" s="44"/>
      <c r="I6" s="44">
        <f>SUM(E6:H6)</f>
        <v>0</v>
      </c>
    </row>
    <row r="7" spans="1:9">
      <c r="A7" s="42"/>
      <c r="B7" s="42" t="s">
        <v>274</v>
      </c>
      <c r="C7" s="42"/>
      <c r="D7" s="45"/>
      <c r="E7" s="45"/>
      <c r="F7" s="45"/>
      <c r="G7" s="45"/>
      <c r="H7" s="45"/>
      <c r="I7" s="45">
        <f t="shared" ref="I7:I15" si="0">SUM(E7:H7)</f>
        <v>0</v>
      </c>
    </row>
    <row r="8" spans="1:9">
      <c r="A8" s="42" t="s">
        <v>275</v>
      </c>
      <c r="B8" s="75" t="s">
        <v>152</v>
      </c>
      <c r="C8" s="42"/>
      <c r="D8" s="45"/>
      <c r="E8" s="45"/>
      <c r="F8" s="45"/>
      <c r="G8" s="45"/>
      <c r="H8" s="45"/>
      <c r="I8" s="45">
        <f t="shared" si="0"/>
        <v>0</v>
      </c>
    </row>
    <row r="9" spans="1:9">
      <c r="A9" s="42"/>
      <c r="B9" s="75" t="s">
        <v>153</v>
      </c>
      <c r="C9" s="42"/>
      <c r="D9" s="45"/>
      <c r="E9" s="45"/>
      <c r="F9" s="45"/>
      <c r="G9" s="45"/>
      <c r="H9" s="45"/>
      <c r="I9" s="45">
        <f t="shared" si="0"/>
        <v>0</v>
      </c>
    </row>
    <row r="10" spans="1:9">
      <c r="A10" s="42"/>
      <c r="B10" s="75" t="s">
        <v>154</v>
      </c>
      <c r="C10" s="42"/>
      <c r="D10" s="45"/>
      <c r="E10" s="45"/>
      <c r="F10" s="45"/>
      <c r="G10" s="45"/>
      <c r="H10" s="45"/>
      <c r="I10" s="45">
        <f t="shared" si="0"/>
        <v>0</v>
      </c>
    </row>
    <row r="11" spans="1:9">
      <c r="A11" s="42"/>
      <c r="B11" s="75" t="s">
        <v>276</v>
      </c>
      <c r="C11" s="42"/>
      <c r="D11" s="45"/>
      <c r="E11" s="45"/>
      <c r="F11" s="45"/>
      <c r="G11" s="45"/>
      <c r="H11" s="45"/>
      <c r="I11" s="45">
        <f t="shared" si="0"/>
        <v>0</v>
      </c>
    </row>
    <row r="12" spans="1:9">
      <c r="A12" s="42" t="s">
        <v>278</v>
      </c>
      <c r="B12" s="75" t="s">
        <v>277</v>
      </c>
      <c r="C12" s="75"/>
      <c r="D12" s="45"/>
      <c r="E12" s="45"/>
      <c r="F12" s="45"/>
      <c r="G12" s="45"/>
      <c r="H12" s="45"/>
      <c r="I12" s="45">
        <f t="shared" si="0"/>
        <v>0</v>
      </c>
    </row>
    <row r="13" spans="1:9">
      <c r="A13" s="42"/>
      <c r="B13" s="75" t="s">
        <v>166</v>
      </c>
      <c r="C13" s="75"/>
      <c r="D13" s="45"/>
      <c r="E13" s="45"/>
      <c r="F13" s="45"/>
      <c r="G13" s="45"/>
      <c r="H13" s="45"/>
      <c r="I13" s="45">
        <f t="shared" si="0"/>
        <v>0</v>
      </c>
    </row>
    <row r="14" spans="1:9">
      <c r="A14" s="42" t="s">
        <v>279</v>
      </c>
      <c r="B14" s="75" t="s">
        <v>156</v>
      </c>
      <c r="C14" s="75"/>
      <c r="D14" s="45"/>
      <c r="E14" s="45"/>
      <c r="F14" s="45"/>
      <c r="G14" s="45"/>
      <c r="H14" s="45"/>
      <c r="I14" s="45">
        <f t="shared" si="0"/>
        <v>0</v>
      </c>
    </row>
    <row r="15" spans="1:9">
      <c r="A15" s="42" t="s">
        <v>280</v>
      </c>
      <c r="B15" s="75" t="s">
        <v>59</v>
      </c>
      <c r="C15" s="75"/>
      <c r="D15" s="45"/>
      <c r="E15" s="45"/>
      <c r="F15" s="45"/>
      <c r="G15" s="45"/>
      <c r="H15" s="45"/>
      <c r="I15" s="46">
        <f t="shared" si="0"/>
        <v>0</v>
      </c>
    </row>
    <row r="16" spans="1:9" ht="24.75" thickBot="1">
      <c r="A16" s="178" t="s">
        <v>204</v>
      </c>
      <c r="B16" s="178"/>
      <c r="C16" s="178"/>
      <c r="D16" s="52">
        <f t="shared" ref="D16:I16" si="1">SUM(D6:D15)</f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</row>
    <row r="17" spans="1:1" ht="24.75" thickTop="1"/>
    <row r="18" spans="1:1">
      <c r="A18" s="37" t="s">
        <v>271</v>
      </c>
    </row>
  </sheetData>
  <mergeCells count="4">
    <mergeCell ref="A1:I1"/>
    <mergeCell ref="A2:I2"/>
    <mergeCell ref="A3:I3"/>
    <mergeCell ref="A16:C16"/>
  </mergeCells>
  <pageMargins left="0.31496062992125984" right="0.31496062992125984" top="0.74803149606299213" bottom="0.35433070866141736" header="0.31496062992125984" footer="0.31496062992125984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2.375" style="7" customWidth="1"/>
    <col min="3" max="3" width="17.75" style="7" customWidth="1"/>
    <col min="4" max="4" width="16.125" style="7" customWidth="1"/>
    <col min="5" max="5" width="20.375" style="7" customWidth="1"/>
    <col min="6" max="6" width="17.875" style="7" customWidth="1"/>
    <col min="7" max="7" width="14.75" style="7" customWidth="1"/>
    <col min="8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316</v>
      </c>
      <c r="B2" s="169"/>
      <c r="C2" s="169"/>
      <c r="D2" s="169"/>
      <c r="E2" s="169"/>
      <c r="F2" s="169"/>
      <c r="G2" s="169"/>
    </row>
    <row r="3" spans="1:7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</row>
    <row r="5" spans="1:7" s="39" customFormat="1" ht="72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317</v>
      </c>
      <c r="F5" s="76" t="s">
        <v>318</v>
      </c>
      <c r="G5" s="72" t="s">
        <v>204</v>
      </c>
    </row>
    <row r="6" spans="1:7">
      <c r="A6" s="41" t="s">
        <v>272</v>
      </c>
      <c r="B6" s="41" t="s">
        <v>273</v>
      </c>
      <c r="C6" s="41"/>
      <c r="D6" s="44"/>
      <c r="E6" s="44"/>
      <c r="F6" s="44"/>
      <c r="G6" s="44">
        <f>SUM(E6:F6)</f>
        <v>0</v>
      </c>
    </row>
    <row r="7" spans="1:7">
      <c r="A7" s="42"/>
      <c r="B7" s="42" t="s">
        <v>274</v>
      </c>
      <c r="C7" s="42"/>
      <c r="D7" s="45"/>
      <c r="E7" s="45"/>
      <c r="F7" s="45"/>
      <c r="G7" s="45">
        <f t="shared" ref="G7:G15" si="0">SUM(E7:F7)</f>
        <v>0</v>
      </c>
    </row>
    <row r="8" spans="1:7">
      <c r="A8" s="42" t="s">
        <v>275</v>
      </c>
      <c r="B8" s="75" t="s">
        <v>152</v>
      </c>
      <c r="C8" s="42"/>
      <c r="D8" s="45"/>
      <c r="E8" s="45"/>
      <c r="F8" s="45"/>
      <c r="G8" s="45">
        <f t="shared" si="0"/>
        <v>0</v>
      </c>
    </row>
    <row r="9" spans="1:7">
      <c r="A9" s="42"/>
      <c r="B9" s="75" t="s">
        <v>153</v>
      </c>
      <c r="C9" s="42"/>
      <c r="D9" s="45"/>
      <c r="E9" s="45"/>
      <c r="F9" s="45"/>
      <c r="G9" s="45">
        <f t="shared" si="0"/>
        <v>0</v>
      </c>
    </row>
    <row r="10" spans="1:7">
      <c r="A10" s="42"/>
      <c r="B10" s="75" t="s">
        <v>154</v>
      </c>
      <c r="C10" s="42"/>
      <c r="D10" s="45"/>
      <c r="E10" s="45"/>
      <c r="F10" s="45"/>
      <c r="G10" s="45">
        <f t="shared" si="0"/>
        <v>0</v>
      </c>
    </row>
    <row r="11" spans="1:7">
      <c r="A11" s="42"/>
      <c r="B11" s="75" t="s">
        <v>276</v>
      </c>
      <c r="C11" s="42"/>
      <c r="D11" s="45"/>
      <c r="E11" s="45"/>
      <c r="F11" s="45"/>
      <c r="G11" s="45">
        <f t="shared" si="0"/>
        <v>0</v>
      </c>
    </row>
    <row r="12" spans="1:7">
      <c r="A12" s="42" t="s">
        <v>278</v>
      </c>
      <c r="B12" s="75" t="s">
        <v>277</v>
      </c>
      <c r="C12" s="75"/>
      <c r="D12" s="45"/>
      <c r="E12" s="45"/>
      <c r="F12" s="45"/>
      <c r="G12" s="45">
        <f t="shared" si="0"/>
        <v>0</v>
      </c>
    </row>
    <row r="13" spans="1:7">
      <c r="A13" s="42"/>
      <c r="B13" s="75" t="s">
        <v>166</v>
      </c>
      <c r="C13" s="75"/>
      <c r="D13" s="45"/>
      <c r="E13" s="45"/>
      <c r="F13" s="45"/>
      <c r="G13" s="45">
        <f t="shared" si="0"/>
        <v>0</v>
      </c>
    </row>
    <row r="14" spans="1:7">
      <c r="A14" s="42" t="s">
        <v>279</v>
      </c>
      <c r="B14" s="75" t="s">
        <v>156</v>
      </c>
      <c r="C14" s="75"/>
      <c r="D14" s="45"/>
      <c r="E14" s="45"/>
      <c r="F14" s="45"/>
      <c r="G14" s="45">
        <f t="shared" si="0"/>
        <v>0</v>
      </c>
    </row>
    <row r="15" spans="1:7">
      <c r="A15" s="42" t="s">
        <v>280</v>
      </c>
      <c r="B15" s="75" t="s">
        <v>59</v>
      </c>
      <c r="C15" s="75"/>
      <c r="D15" s="45"/>
      <c r="E15" s="45"/>
      <c r="F15" s="45"/>
      <c r="G15" s="46">
        <f t="shared" si="0"/>
        <v>0</v>
      </c>
    </row>
    <row r="16" spans="1:7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</row>
    <row r="17" spans="1:1" ht="24.75" thickTop="1"/>
    <row r="18" spans="1:1">
      <c r="A18" s="37" t="s">
        <v>271</v>
      </c>
    </row>
  </sheetData>
  <mergeCells count="4">
    <mergeCell ref="A1:G1"/>
    <mergeCell ref="A2:G2"/>
    <mergeCell ref="A3:G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view="pageBreakPreview" topLeftCell="A4" zoomScale="82" zoomScaleSheetLayoutView="82" workbookViewId="0">
      <selection activeCell="C21" sqref="C21"/>
    </sheetView>
  </sheetViews>
  <sheetFormatPr defaultRowHeight="24"/>
  <cols>
    <col min="1" max="1" width="35.125" style="11" customWidth="1"/>
    <col min="2" max="2" width="18.125" style="11" customWidth="1"/>
    <col min="3" max="3" width="33.625" style="11" bestFit="1" customWidth="1"/>
    <col min="4" max="4" width="21.125" style="11" customWidth="1"/>
    <col min="5" max="16384" width="9" style="11"/>
  </cols>
  <sheetData>
    <row r="1" spans="1:7">
      <c r="A1" s="167" t="str">
        <f>งบแสดงฐานะการเงิน!A1</f>
        <v>องค์การบริหารส่วนตำบลดอน</v>
      </c>
      <c r="B1" s="167"/>
      <c r="C1" s="167"/>
      <c r="D1" s="167"/>
    </row>
    <row r="2" spans="1:7">
      <c r="A2" s="167" t="s">
        <v>54</v>
      </c>
      <c r="B2" s="167"/>
      <c r="C2" s="167"/>
      <c r="D2" s="167"/>
    </row>
    <row r="3" spans="1:7">
      <c r="A3" s="167" t="s">
        <v>29</v>
      </c>
      <c r="B3" s="167"/>
      <c r="C3" s="167"/>
      <c r="D3" s="167"/>
    </row>
    <row r="4" spans="1:7">
      <c r="A4" s="145" t="s">
        <v>465</v>
      </c>
      <c r="D4" s="10" t="str">
        <f>งบแสดงฐานะการเงิน!F5</f>
        <v>หน่วย : บาท</v>
      </c>
    </row>
    <row r="5" spans="1:7" ht="24" customHeight="1">
      <c r="A5" s="168" t="s">
        <v>69</v>
      </c>
      <c r="B5" s="168" t="s">
        <v>71</v>
      </c>
      <c r="C5" s="168" t="s">
        <v>73</v>
      </c>
      <c r="D5" s="168"/>
    </row>
    <row r="6" spans="1:7" ht="23.25" customHeight="1">
      <c r="A6" s="168"/>
      <c r="B6" s="168"/>
      <c r="C6" s="23" t="s">
        <v>198</v>
      </c>
      <c r="D6" s="12" t="s">
        <v>64</v>
      </c>
    </row>
    <row r="7" spans="1:7">
      <c r="A7" s="13" t="s">
        <v>68</v>
      </c>
      <c r="B7" s="13"/>
      <c r="C7" s="13"/>
      <c r="D7" s="18"/>
    </row>
    <row r="8" spans="1:7">
      <c r="A8" s="14" t="s">
        <v>31</v>
      </c>
      <c r="B8" s="20"/>
      <c r="C8" s="16" t="s">
        <v>55</v>
      </c>
      <c r="D8" s="20"/>
    </row>
    <row r="9" spans="1:7">
      <c r="A9" s="14" t="s">
        <v>32</v>
      </c>
      <c r="B9" s="20"/>
      <c r="C9" s="16" t="s">
        <v>56</v>
      </c>
      <c r="D9" s="21"/>
    </row>
    <row r="10" spans="1:7">
      <c r="A10" s="14" t="s">
        <v>33</v>
      </c>
      <c r="B10" s="20"/>
      <c r="C10" s="16" t="s">
        <v>57</v>
      </c>
      <c r="D10" s="21"/>
    </row>
    <row r="11" spans="1:7">
      <c r="A11" s="14"/>
      <c r="B11" s="20"/>
      <c r="C11" s="16" t="s">
        <v>58</v>
      </c>
      <c r="D11" s="21"/>
      <c r="G11" s="144"/>
    </row>
    <row r="12" spans="1:7">
      <c r="A12" s="14"/>
      <c r="B12" s="20"/>
      <c r="C12" s="16" t="s">
        <v>59</v>
      </c>
      <c r="D12" s="21"/>
    </row>
    <row r="13" spans="1:7">
      <c r="A13" s="14"/>
      <c r="B13" s="20"/>
      <c r="C13" s="17" t="s">
        <v>183</v>
      </c>
      <c r="D13" s="21"/>
    </row>
    <row r="14" spans="1:7">
      <c r="A14" s="14"/>
      <c r="B14" s="20"/>
      <c r="C14" s="17" t="s">
        <v>26</v>
      </c>
      <c r="D14" s="20"/>
    </row>
    <row r="15" spans="1:7">
      <c r="A15" s="14"/>
      <c r="B15" s="20"/>
      <c r="D15" s="20"/>
    </row>
    <row r="16" spans="1:7">
      <c r="A16" s="15" t="s">
        <v>70</v>
      </c>
      <c r="B16" s="15"/>
      <c r="C16" s="15"/>
      <c r="D16" s="20"/>
    </row>
    <row r="17" spans="1:4">
      <c r="A17" s="14" t="s">
        <v>35</v>
      </c>
      <c r="B17" s="19"/>
      <c r="C17" s="15"/>
      <c r="D17" s="20"/>
    </row>
    <row r="18" spans="1:4">
      <c r="A18" s="14" t="s">
        <v>36</v>
      </c>
      <c r="B18" s="19"/>
      <c r="C18" s="15"/>
      <c r="D18" s="20"/>
    </row>
    <row r="19" spans="1:4">
      <c r="A19" s="14" t="s">
        <v>37</v>
      </c>
      <c r="B19" s="19"/>
      <c r="C19" s="15"/>
      <c r="D19" s="20"/>
    </row>
    <row r="20" spans="1:4">
      <c r="A20" s="14" t="s">
        <v>38</v>
      </c>
      <c r="B20" s="19"/>
      <c r="C20" s="15"/>
      <c r="D20" s="20"/>
    </row>
    <row r="21" spans="1:4">
      <c r="A21" s="14" t="s">
        <v>39</v>
      </c>
      <c r="B21" s="19"/>
      <c r="C21" s="15"/>
      <c r="D21" s="19"/>
    </row>
    <row r="22" spans="1:4">
      <c r="A22" s="14" t="s">
        <v>40</v>
      </c>
      <c r="B22" s="19"/>
      <c r="C22" s="15"/>
      <c r="D22" s="19"/>
    </row>
    <row r="23" spans="1:4">
      <c r="A23" s="14" t="s">
        <v>41</v>
      </c>
      <c r="B23" s="19"/>
      <c r="C23" s="15"/>
      <c r="D23" s="19"/>
    </row>
    <row r="24" spans="1:4">
      <c r="A24" s="14" t="s">
        <v>42</v>
      </c>
      <c r="B24" s="19"/>
      <c r="C24" s="15"/>
      <c r="D24" s="19"/>
    </row>
    <row r="25" spans="1:4">
      <c r="A25" s="14" t="s">
        <v>43</v>
      </c>
      <c r="B25" s="19"/>
      <c r="C25" s="15"/>
      <c r="D25" s="19"/>
    </row>
    <row r="26" spans="1:4">
      <c r="A26" s="14" t="s">
        <v>44</v>
      </c>
      <c r="B26" s="19"/>
      <c r="C26" s="15"/>
      <c r="D26" s="19"/>
    </row>
    <row r="27" spans="1:4">
      <c r="A27" s="14" t="s">
        <v>45</v>
      </c>
      <c r="B27" s="19"/>
      <c r="C27" s="15"/>
      <c r="D27" s="19"/>
    </row>
    <row r="28" spans="1:4">
      <c r="A28" s="14" t="s">
        <v>46</v>
      </c>
      <c r="B28" s="19"/>
      <c r="C28" s="15"/>
      <c r="D28" s="19"/>
    </row>
    <row r="29" spans="1:4">
      <c r="A29" s="14" t="s">
        <v>47</v>
      </c>
      <c r="B29" s="19"/>
      <c r="C29" s="15"/>
      <c r="D29" s="19"/>
    </row>
    <row r="30" spans="1:4">
      <c r="A30" s="14" t="s">
        <v>48</v>
      </c>
      <c r="B30" s="19"/>
      <c r="C30" s="15"/>
      <c r="D30" s="19"/>
    </row>
    <row r="31" spans="1:4">
      <c r="A31" s="14" t="s">
        <v>49</v>
      </c>
      <c r="B31" s="19"/>
      <c r="C31" s="15"/>
      <c r="D31" s="19"/>
    </row>
    <row r="32" spans="1:4">
      <c r="A32" s="14" t="s">
        <v>50</v>
      </c>
      <c r="B32" s="19"/>
      <c r="C32" s="15"/>
      <c r="D32" s="19"/>
    </row>
    <row r="33" spans="1:4">
      <c r="A33" s="14" t="s">
        <v>51</v>
      </c>
      <c r="B33" s="19"/>
      <c r="C33" s="15"/>
      <c r="D33" s="19"/>
    </row>
    <row r="34" spans="1:4">
      <c r="A34" s="14" t="s">
        <v>197</v>
      </c>
      <c r="B34" s="19"/>
      <c r="C34" s="15"/>
      <c r="D34" s="19"/>
    </row>
    <row r="35" spans="1:4" ht="24.75" thickBot="1">
      <c r="A35" s="22" t="s">
        <v>53</v>
      </c>
      <c r="B35" s="32">
        <f>SUM(B8:B34)</f>
        <v>0</v>
      </c>
      <c r="C35" s="23" t="s">
        <v>199</v>
      </c>
      <c r="D35" s="33">
        <f>SUM(D8:D34)</f>
        <v>0</v>
      </c>
    </row>
    <row r="36" spans="1:4" ht="24.75" thickTop="1">
      <c r="D36" s="6">
        <f>+B35-D35</f>
        <v>0</v>
      </c>
    </row>
  </sheetData>
  <mergeCells count="6">
    <mergeCell ref="A1:D1"/>
    <mergeCell ref="A5:A6"/>
    <mergeCell ref="C5:D5"/>
    <mergeCell ref="A3:D3"/>
    <mergeCell ref="A2:D2"/>
    <mergeCell ref="B5:B6"/>
  </mergeCells>
  <pageMargins left="0.89" right="0.31496062992125984" top="0.74803149606299213" bottom="0.74803149606299213" header="0.31496062992125984" footer="0.31496062992125984"/>
  <pageSetup paperSize="9" scale="74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3" sqref="A3:G3"/>
    </sheetView>
  </sheetViews>
  <sheetFormatPr defaultRowHeight="24"/>
  <cols>
    <col min="1" max="1" width="15.75" style="7" customWidth="1"/>
    <col min="2" max="2" width="20.125" style="7" customWidth="1"/>
    <col min="3" max="3" width="17.25" style="7" customWidth="1"/>
    <col min="4" max="4" width="17.75" style="7" customWidth="1"/>
    <col min="5" max="5" width="19.375" style="7" customWidth="1"/>
    <col min="6" max="6" width="24.125" style="7" customWidth="1"/>
    <col min="7" max="7" width="12.625" style="7" customWidth="1"/>
    <col min="8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319</v>
      </c>
      <c r="B2" s="169"/>
      <c r="C2" s="169"/>
      <c r="D2" s="169"/>
      <c r="E2" s="169"/>
      <c r="F2" s="169"/>
      <c r="G2" s="169"/>
    </row>
    <row r="3" spans="1:7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</row>
    <row r="5" spans="1:7" s="39" customFormat="1" ht="48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320</v>
      </c>
      <c r="F5" s="76" t="s">
        <v>321</v>
      </c>
      <c r="G5" s="72" t="s">
        <v>204</v>
      </c>
    </row>
    <row r="6" spans="1:7">
      <c r="A6" s="41" t="s">
        <v>272</v>
      </c>
      <c r="B6" s="41" t="s">
        <v>273</v>
      </c>
      <c r="C6" s="41"/>
      <c r="D6" s="44"/>
      <c r="E6" s="44"/>
      <c r="F6" s="44"/>
      <c r="G6" s="44">
        <f>SUM(E6:F6)</f>
        <v>0</v>
      </c>
    </row>
    <row r="7" spans="1:7">
      <c r="A7" s="42"/>
      <c r="B7" s="42" t="s">
        <v>274</v>
      </c>
      <c r="C7" s="42"/>
      <c r="D7" s="45"/>
      <c r="E7" s="45"/>
      <c r="F7" s="45"/>
      <c r="G7" s="45">
        <f t="shared" ref="G7:G15" si="0">SUM(E7:F7)</f>
        <v>0</v>
      </c>
    </row>
    <row r="8" spans="1:7">
      <c r="A8" s="42" t="s">
        <v>275</v>
      </c>
      <c r="B8" s="75" t="s">
        <v>152</v>
      </c>
      <c r="C8" s="42"/>
      <c r="D8" s="45"/>
      <c r="E8" s="45"/>
      <c r="F8" s="45"/>
      <c r="G8" s="45">
        <f t="shared" si="0"/>
        <v>0</v>
      </c>
    </row>
    <row r="9" spans="1:7">
      <c r="A9" s="42"/>
      <c r="B9" s="75" t="s">
        <v>153</v>
      </c>
      <c r="C9" s="42"/>
      <c r="D9" s="45"/>
      <c r="E9" s="45"/>
      <c r="F9" s="45"/>
      <c r="G9" s="45">
        <f t="shared" si="0"/>
        <v>0</v>
      </c>
    </row>
    <row r="10" spans="1:7">
      <c r="A10" s="42"/>
      <c r="B10" s="75" t="s">
        <v>154</v>
      </c>
      <c r="C10" s="42"/>
      <c r="D10" s="45"/>
      <c r="E10" s="45"/>
      <c r="F10" s="45"/>
      <c r="G10" s="45">
        <f t="shared" si="0"/>
        <v>0</v>
      </c>
    </row>
    <row r="11" spans="1:7">
      <c r="A11" s="42"/>
      <c r="B11" s="75" t="s">
        <v>276</v>
      </c>
      <c r="C11" s="42"/>
      <c r="D11" s="45"/>
      <c r="E11" s="45"/>
      <c r="F11" s="45"/>
      <c r="G11" s="45">
        <f t="shared" si="0"/>
        <v>0</v>
      </c>
    </row>
    <row r="12" spans="1:7">
      <c r="A12" s="42" t="s">
        <v>278</v>
      </c>
      <c r="B12" s="75" t="s">
        <v>277</v>
      </c>
      <c r="C12" s="75"/>
      <c r="D12" s="45"/>
      <c r="E12" s="45"/>
      <c r="F12" s="45"/>
      <c r="G12" s="45">
        <f t="shared" si="0"/>
        <v>0</v>
      </c>
    </row>
    <row r="13" spans="1:7">
      <c r="A13" s="42"/>
      <c r="B13" s="75" t="s">
        <v>166</v>
      </c>
      <c r="C13" s="75"/>
      <c r="D13" s="45"/>
      <c r="E13" s="45"/>
      <c r="F13" s="45"/>
      <c r="G13" s="45">
        <f t="shared" si="0"/>
        <v>0</v>
      </c>
    </row>
    <row r="14" spans="1:7">
      <c r="A14" s="42" t="s">
        <v>279</v>
      </c>
      <c r="B14" s="75" t="s">
        <v>156</v>
      </c>
      <c r="C14" s="75"/>
      <c r="D14" s="45"/>
      <c r="E14" s="45"/>
      <c r="F14" s="45"/>
      <c r="G14" s="45">
        <f t="shared" si="0"/>
        <v>0</v>
      </c>
    </row>
    <row r="15" spans="1:7">
      <c r="A15" s="42" t="s">
        <v>280</v>
      </c>
      <c r="B15" s="75" t="s">
        <v>59</v>
      </c>
      <c r="C15" s="75"/>
      <c r="D15" s="45"/>
      <c r="E15" s="45"/>
      <c r="F15" s="45"/>
      <c r="G15" s="46">
        <f t="shared" si="0"/>
        <v>0</v>
      </c>
    </row>
    <row r="16" spans="1:7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</row>
    <row r="17" spans="1:1" ht="24.75" thickTop="1"/>
    <row r="18" spans="1:1">
      <c r="A18" s="37" t="s">
        <v>271</v>
      </c>
    </row>
  </sheetData>
  <mergeCells count="4">
    <mergeCell ref="A1:G1"/>
    <mergeCell ref="A2:G2"/>
    <mergeCell ref="A3:G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4" sqref="A4"/>
    </sheetView>
  </sheetViews>
  <sheetFormatPr defaultRowHeight="24"/>
  <cols>
    <col min="1" max="1" width="15.75" style="7" customWidth="1"/>
    <col min="2" max="2" width="20.125" style="7" customWidth="1"/>
    <col min="3" max="4" width="12.625" style="7" customWidth="1"/>
    <col min="5" max="5" width="19.375" style="7" customWidth="1"/>
    <col min="6" max="7" width="16.25" style="7" customWidth="1"/>
    <col min="8" max="8" width="12.625" style="7" customWidth="1"/>
    <col min="9" max="16384" width="9" style="7"/>
  </cols>
  <sheetData>
    <row r="1" spans="1:8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  <c r="H1" s="169"/>
    </row>
    <row r="2" spans="1:8">
      <c r="A2" s="169" t="s">
        <v>322</v>
      </c>
      <c r="B2" s="169"/>
      <c r="C2" s="169"/>
      <c r="D2" s="169"/>
      <c r="E2" s="169"/>
      <c r="F2" s="169"/>
      <c r="G2" s="169"/>
      <c r="H2" s="169"/>
    </row>
    <row r="3" spans="1:8">
      <c r="A3" s="169" t="str">
        <f>+'ตามแผนงาน 1'!A3:F3</f>
        <v>ตั้งแต่วันที่  1  ตุลาคม .........................  ถึง  ........................................</v>
      </c>
      <c r="B3" s="169"/>
      <c r="C3" s="169"/>
      <c r="D3" s="169"/>
      <c r="E3" s="169"/>
      <c r="F3" s="169"/>
      <c r="G3" s="169"/>
      <c r="H3" s="169"/>
    </row>
    <row r="5" spans="1:8" s="39" customFormat="1" ht="32.25" customHeight="1">
      <c r="A5" s="72" t="s">
        <v>270</v>
      </c>
      <c r="B5" s="72" t="s">
        <v>227</v>
      </c>
      <c r="C5" s="72" t="s">
        <v>224</v>
      </c>
      <c r="D5" s="73" t="s">
        <v>62</v>
      </c>
      <c r="E5" s="77" t="s">
        <v>323</v>
      </c>
      <c r="F5" s="76" t="s">
        <v>324</v>
      </c>
      <c r="G5" s="76" t="s">
        <v>325</v>
      </c>
      <c r="H5" s="72" t="s">
        <v>204</v>
      </c>
    </row>
    <row r="6" spans="1:8">
      <c r="A6" s="41" t="s">
        <v>272</v>
      </c>
      <c r="B6" s="41" t="s">
        <v>273</v>
      </c>
      <c r="C6" s="41"/>
      <c r="D6" s="44"/>
      <c r="E6" s="44"/>
      <c r="F6" s="44"/>
      <c r="G6" s="44"/>
      <c r="H6" s="44">
        <f>SUM(E6:G6)</f>
        <v>0</v>
      </c>
    </row>
    <row r="7" spans="1:8">
      <c r="A7" s="42"/>
      <c r="B7" s="42" t="s">
        <v>274</v>
      </c>
      <c r="C7" s="42"/>
      <c r="D7" s="45"/>
      <c r="E7" s="45"/>
      <c r="F7" s="45"/>
      <c r="G7" s="45"/>
      <c r="H7" s="45">
        <f t="shared" ref="H7:H15" si="0">SUM(E7:G7)</f>
        <v>0</v>
      </c>
    </row>
    <row r="8" spans="1:8">
      <c r="A8" s="42" t="s">
        <v>275</v>
      </c>
      <c r="B8" s="75" t="s">
        <v>152</v>
      </c>
      <c r="C8" s="42"/>
      <c r="D8" s="45"/>
      <c r="E8" s="45"/>
      <c r="F8" s="45"/>
      <c r="G8" s="45"/>
      <c r="H8" s="45">
        <f t="shared" si="0"/>
        <v>0</v>
      </c>
    </row>
    <row r="9" spans="1:8">
      <c r="A9" s="42"/>
      <c r="B9" s="75" t="s">
        <v>153</v>
      </c>
      <c r="C9" s="42"/>
      <c r="D9" s="45"/>
      <c r="E9" s="45"/>
      <c r="F9" s="45"/>
      <c r="G9" s="45"/>
      <c r="H9" s="45">
        <f t="shared" si="0"/>
        <v>0</v>
      </c>
    </row>
    <row r="10" spans="1:8">
      <c r="A10" s="42"/>
      <c r="B10" s="75" t="s">
        <v>154</v>
      </c>
      <c r="C10" s="42"/>
      <c r="D10" s="45"/>
      <c r="E10" s="45"/>
      <c r="F10" s="45"/>
      <c r="G10" s="45"/>
      <c r="H10" s="45">
        <f t="shared" si="0"/>
        <v>0</v>
      </c>
    </row>
    <row r="11" spans="1:8">
      <c r="A11" s="42"/>
      <c r="B11" s="75" t="s">
        <v>276</v>
      </c>
      <c r="C11" s="42"/>
      <c r="D11" s="45"/>
      <c r="E11" s="45"/>
      <c r="F11" s="45"/>
      <c r="G11" s="45"/>
      <c r="H11" s="45">
        <f t="shared" si="0"/>
        <v>0</v>
      </c>
    </row>
    <row r="12" spans="1:8">
      <c r="A12" s="42" t="s">
        <v>278</v>
      </c>
      <c r="B12" s="75" t="s">
        <v>277</v>
      </c>
      <c r="C12" s="75"/>
      <c r="D12" s="45"/>
      <c r="E12" s="45"/>
      <c r="F12" s="45"/>
      <c r="G12" s="45"/>
      <c r="H12" s="45">
        <f t="shared" si="0"/>
        <v>0</v>
      </c>
    </row>
    <row r="13" spans="1:8">
      <c r="A13" s="42"/>
      <c r="B13" s="75" t="s">
        <v>166</v>
      </c>
      <c r="C13" s="75"/>
      <c r="D13" s="45"/>
      <c r="E13" s="45"/>
      <c r="F13" s="45"/>
      <c r="G13" s="45"/>
      <c r="H13" s="45">
        <f t="shared" si="0"/>
        <v>0</v>
      </c>
    </row>
    <row r="14" spans="1:8">
      <c r="A14" s="42" t="s">
        <v>279</v>
      </c>
      <c r="B14" s="75" t="s">
        <v>156</v>
      </c>
      <c r="C14" s="75"/>
      <c r="D14" s="45"/>
      <c r="E14" s="45"/>
      <c r="F14" s="45"/>
      <c r="G14" s="45"/>
      <c r="H14" s="45">
        <f t="shared" si="0"/>
        <v>0</v>
      </c>
    </row>
    <row r="15" spans="1:8">
      <c r="A15" s="42" t="s">
        <v>280</v>
      </c>
      <c r="B15" s="75" t="s">
        <v>59</v>
      </c>
      <c r="C15" s="75"/>
      <c r="D15" s="45"/>
      <c r="E15" s="45"/>
      <c r="F15" s="45"/>
      <c r="G15" s="45"/>
      <c r="H15" s="46">
        <f t="shared" si="0"/>
        <v>0</v>
      </c>
    </row>
    <row r="16" spans="1:8" ht="24.75" thickBot="1">
      <c r="A16" s="178" t="s">
        <v>204</v>
      </c>
      <c r="B16" s="178"/>
      <c r="C16" s="178"/>
      <c r="D16" s="52">
        <f>SUM(D6:D15)</f>
        <v>0</v>
      </c>
      <c r="E16" s="52">
        <f>SUM(E6:E15)</f>
        <v>0</v>
      </c>
      <c r="F16" s="52">
        <f>SUM(F6:F15)</f>
        <v>0</v>
      </c>
      <c r="G16" s="52">
        <f>SUM(G6:G15)</f>
        <v>0</v>
      </c>
      <c r="H16" s="52">
        <f>SUM(H6:H15)</f>
        <v>0</v>
      </c>
    </row>
    <row r="17" spans="1:1" ht="24.75" thickTop="1"/>
    <row r="18" spans="1:1">
      <c r="A18" s="37" t="s">
        <v>271</v>
      </c>
    </row>
  </sheetData>
  <mergeCells count="4">
    <mergeCell ref="A1:H1"/>
    <mergeCell ref="A2:H2"/>
    <mergeCell ref="A3:H3"/>
    <mergeCell ref="A16:C1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19"/>
  <sheetViews>
    <sheetView zoomScale="70" zoomScaleNormal="70" workbookViewId="0">
      <selection activeCell="G15" sqref="G15"/>
    </sheetView>
  </sheetViews>
  <sheetFormatPr defaultRowHeight="23.25"/>
  <cols>
    <col min="1" max="1" width="11.875" style="1" customWidth="1"/>
    <col min="2" max="2" width="17" style="1" customWidth="1"/>
    <col min="3" max="13" width="12.625" style="1" customWidth="1"/>
    <col min="14" max="15" width="9" style="1" customWidth="1"/>
    <col min="16" max="16" width="12.625" style="1" customWidth="1"/>
    <col min="17" max="16384" width="9" style="1"/>
  </cols>
  <sheetData>
    <row r="1" spans="1:16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>
      <c r="A2" s="181" t="s">
        <v>326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5" spans="1:16">
      <c r="A5" s="183" t="s">
        <v>270</v>
      </c>
      <c r="B5" s="183" t="s">
        <v>227</v>
      </c>
      <c r="C5" s="183" t="s">
        <v>224</v>
      </c>
      <c r="D5" s="183" t="s">
        <v>225</v>
      </c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16" s="83" customFormat="1" ht="116.25">
      <c r="A6" s="183"/>
      <c r="B6" s="183"/>
      <c r="C6" s="183"/>
      <c r="D6" s="79" t="s">
        <v>327</v>
      </c>
      <c r="E6" s="79" t="s">
        <v>328</v>
      </c>
      <c r="F6" s="80" t="s">
        <v>329</v>
      </c>
      <c r="G6" s="79" t="s">
        <v>337</v>
      </c>
      <c r="H6" s="79" t="s">
        <v>330</v>
      </c>
      <c r="I6" s="79" t="s">
        <v>331</v>
      </c>
      <c r="J6" s="79" t="s">
        <v>332</v>
      </c>
      <c r="K6" s="79" t="s">
        <v>333</v>
      </c>
      <c r="L6" s="79" t="s">
        <v>334</v>
      </c>
      <c r="M6" s="79" t="s">
        <v>335</v>
      </c>
      <c r="N6" s="79" t="s">
        <v>336</v>
      </c>
      <c r="O6" s="81" t="s">
        <v>157</v>
      </c>
      <c r="P6" s="82" t="s">
        <v>204</v>
      </c>
    </row>
    <row r="7" spans="1:16">
      <c r="A7" s="84" t="s">
        <v>272</v>
      </c>
      <c r="B7" s="84" t="s">
        <v>273</v>
      </c>
      <c r="C7" s="84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>
        <f>SUM(D7:O7)</f>
        <v>0</v>
      </c>
    </row>
    <row r="8" spans="1:16">
      <c r="A8" s="85"/>
      <c r="B8" s="85" t="s">
        <v>274</v>
      </c>
      <c r="C8" s="85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>
        <f t="shared" ref="P8:P16" si="0">SUM(D8:O8)</f>
        <v>0</v>
      </c>
    </row>
    <row r="9" spans="1:16">
      <c r="A9" s="85" t="s">
        <v>275</v>
      </c>
      <c r="B9" s="86" t="s">
        <v>152</v>
      </c>
      <c r="C9" s="85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>
        <f t="shared" si="0"/>
        <v>0</v>
      </c>
    </row>
    <row r="10" spans="1:16">
      <c r="A10" s="85"/>
      <c r="B10" s="86" t="s">
        <v>153</v>
      </c>
      <c r="C10" s="85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>
        <f t="shared" si="0"/>
        <v>0</v>
      </c>
    </row>
    <row r="11" spans="1:16">
      <c r="A11" s="85"/>
      <c r="B11" s="86" t="s">
        <v>154</v>
      </c>
      <c r="C11" s="85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>
        <f t="shared" si="0"/>
        <v>0</v>
      </c>
    </row>
    <row r="12" spans="1:16">
      <c r="A12" s="85"/>
      <c r="B12" s="86" t="s">
        <v>276</v>
      </c>
      <c r="C12" s="85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>
        <f t="shared" si="0"/>
        <v>0</v>
      </c>
    </row>
    <row r="13" spans="1:16">
      <c r="A13" s="85" t="s">
        <v>278</v>
      </c>
      <c r="B13" s="86" t="s">
        <v>277</v>
      </c>
      <c r="C13" s="86"/>
      <c r="D13" s="91"/>
      <c r="E13" s="91"/>
      <c r="F13" s="91"/>
      <c r="G13" s="91"/>
      <c r="H13" s="91"/>
      <c r="I13" s="91"/>
      <c r="J13" s="91"/>
      <c r="K13" s="91"/>
      <c r="L13" s="91"/>
      <c r="M13" s="90"/>
      <c r="N13" s="90"/>
      <c r="O13" s="90"/>
      <c r="P13" s="90">
        <f t="shared" si="0"/>
        <v>0</v>
      </c>
    </row>
    <row r="14" spans="1:16">
      <c r="A14" s="85"/>
      <c r="B14" s="86" t="s">
        <v>166</v>
      </c>
      <c r="C14" s="86"/>
      <c r="D14" s="91"/>
      <c r="E14" s="91"/>
      <c r="F14" s="91"/>
      <c r="G14" s="91"/>
      <c r="H14" s="91"/>
      <c r="I14" s="91"/>
      <c r="J14" s="91"/>
      <c r="K14" s="91"/>
      <c r="L14" s="91"/>
      <c r="M14" s="90"/>
      <c r="N14" s="90"/>
      <c r="O14" s="90"/>
      <c r="P14" s="90">
        <f t="shared" si="0"/>
        <v>0</v>
      </c>
    </row>
    <row r="15" spans="1:16">
      <c r="A15" s="85" t="s">
        <v>279</v>
      </c>
      <c r="B15" s="86" t="s">
        <v>156</v>
      </c>
      <c r="C15" s="86"/>
      <c r="D15" s="91"/>
      <c r="E15" s="91"/>
      <c r="F15" s="91"/>
      <c r="G15" s="91"/>
      <c r="H15" s="91"/>
      <c r="I15" s="91"/>
      <c r="J15" s="91"/>
      <c r="K15" s="91"/>
      <c r="L15" s="91"/>
      <c r="M15" s="90"/>
      <c r="N15" s="90"/>
      <c r="O15" s="90"/>
      <c r="P15" s="90">
        <f t="shared" si="0"/>
        <v>0</v>
      </c>
    </row>
    <row r="16" spans="1:16">
      <c r="A16" s="85" t="s">
        <v>280</v>
      </c>
      <c r="B16" s="86" t="s">
        <v>59</v>
      </c>
      <c r="C16" s="86"/>
      <c r="D16" s="91"/>
      <c r="E16" s="91"/>
      <c r="F16" s="91"/>
      <c r="G16" s="91"/>
      <c r="H16" s="91"/>
      <c r="I16" s="91"/>
      <c r="J16" s="91"/>
      <c r="K16" s="91"/>
      <c r="L16" s="91"/>
      <c r="M16" s="90"/>
      <c r="N16" s="90"/>
      <c r="O16" s="90"/>
      <c r="P16" s="92">
        <f t="shared" si="0"/>
        <v>0</v>
      </c>
    </row>
    <row r="17" spans="1:16" ht="24.75" thickBot="1">
      <c r="A17" s="182" t="s">
        <v>204</v>
      </c>
      <c r="B17" s="182"/>
      <c r="C17" s="182"/>
      <c r="D17" s="52">
        <f t="shared" ref="D17:P17" si="1">SUM(D7:D16)</f>
        <v>0</v>
      </c>
      <c r="E17" s="52">
        <f t="shared" si="1"/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0</v>
      </c>
      <c r="K17" s="52">
        <f t="shared" si="1"/>
        <v>0</v>
      </c>
      <c r="L17" s="52">
        <f t="shared" si="1"/>
        <v>0</v>
      </c>
      <c r="M17" s="52">
        <f t="shared" si="1"/>
        <v>0</v>
      </c>
      <c r="N17" s="52">
        <f t="shared" si="1"/>
        <v>0</v>
      </c>
      <c r="O17" s="52">
        <f t="shared" si="1"/>
        <v>0</v>
      </c>
      <c r="P17" s="52">
        <f t="shared" si="1"/>
        <v>0</v>
      </c>
    </row>
    <row r="18" spans="1:16" ht="24" thickTop="1"/>
    <row r="19" spans="1:16">
      <c r="A19" s="88" t="s">
        <v>271</v>
      </c>
    </row>
  </sheetData>
  <mergeCells count="8">
    <mergeCell ref="A1:P1"/>
    <mergeCell ref="A2:P2"/>
    <mergeCell ref="A3:P3"/>
    <mergeCell ref="A17:C17"/>
    <mergeCell ref="A5:A6"/>
    <mergeCell ref="B5:B6"/>
    <mergeCell ref="C5:C6"/>
    <mergeCell ref="D5:P5"/>
  </mergeCells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18"/>
  <sheetViews>
    <sheetView zoomScale="70" zoomScaleNormal="70" workbookViewId="0">
      <selection activeCell="A26" sqref="A26"/>
    </sheetView>
  </sheetViews>
  <sheetFormatPr defaultRowHeight="23.25"/>
  <cols>
    <col min="1" max="1" width="11.875" style="1" customWidth="1"/>
    <col min="2" max="2" width="20.25" style="1" customWidth="1"/>
    <col min="3" max="12" width="12.625" style="1" customWidth="1"/>
    <col min="13" max="13" width="13" style="1" customWidth="1"/>
    <col min="14" max="14" width="11.625" style="1" customWidth="1"/>
    <col min="15" max="15" width="12.625" style="1" customWidth="1"/>
    <col min="16" max="16384" width="9" style="1"/>
  </cols>
  <sheetData>
    <row r="1" spans="1:15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>
      <c r="A2" s="181" t="s">
        <v>338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5" spans="1:15">
      <c r="A5" s="183" t="s">
        <v>270</v>
      </c>
      <c r="B5" s="183" t="s">
        <v>227</v>
      </c>
      <c r="C5" s="183" t="s">
        <v>225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3" customFormat="1" ht="116.25">
      <c r="A6" s="183"/>
      <c r="B6" s="183"/>
      <c r="C6" s="79" t="s">
        <v>327</v>
      </c>
      <c r="D6" s="79" t="s">
        <v>328</v>
      </c>
      <c r="E6" s="80" t="s">
        <v>329</v>
      </c>
      <c r="F6" s="79" t="s">
        <v>337</v>
      </c>
      <c r="G6" s="79" t="s">
        <v>330</v>
      </c>
      <c r="H6" s="79" t="s">
        <v>331</v>
      </c>
      <c r="I6" s="79" t="s">
        <v>332</v>
      </c>
      <c r="J6" s="79" t="s">
        <v>333</v>
      </c>
      <c r="K6" s="79" t="s">
        <v>334</v>
      </c>
      <c r="L6" s="79" t="s">
        <v>335</v>
      </c>
      <c r="M6" s="79" t="s">
        <v>336</v>
      </c>
      <c r="N6" s="81" t="s">
        <v>157</v>
      </c>
      <c r="O6" s="82" t="s">
        <v>204</v>
      </c>
    </row>
    <row r="7" spans="1:15">
      <c r="A7" s="84" t="s">
        <v>272</v>
      </c>
      <c r="B7" s="84" t="s">
        <v>273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>
        <f>SUM(C7:N7)</f>
        <v>0</v>
      </c>
    </row>
    <row r="8" spans="1:15">
      <c r="A8" s="85"/>
      <c r="B8" s="85" t="s">
        <v>274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>
        <f t="shared" ref="O8:O16" si="0">SUM(C8:N8)</f>
        <v>0</v>
      </c>
    </row>
    <row r="9" spans="1:15">
      <c r="A9" s="85" t="s">
        <v>275</v>
      </c>
      <c r="B9" s="86" t="s">
        <v>152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>
        <f t="shared" si="0"/>
        <v>0</v>
      </c>
    </row>
    <row r="10" spans="1:15">
      <c r="A10" s="85"/>
      <c r="B10" s="86" t="s">
        <v>153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f t="shared" si="0"/>
        <v>0</v>
      </c>
    </row>
    <row r="11" spans="1:15">
      <c r="A11" s="85"/>
      <c r="B11" s="86" t="s">
        <v>154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>
        <f t="shared" si="0"/>
        <v>0</v>
      </c>
    </row>
    <row r="12" spans="1:15">
      <c r="A12" s="85"/>
      <c r="B12" s="86" t="s">
        <v>276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f t="shared" si="0"/>
        <v>0</v>
      </c>
    </row>
    <row r="13" spans="1:15">
      <c r="A13" s="85" t="s">
        <v>278</v>
      </c>
      <c r="B13" s="86" t="s">
        <v>277</v>
      </c>
      <c r="C13" s="91"/>
      <c r="D13" s="91"/>
      <c r="E13" s="91"/>
      <c r="F13" s="91"/>
      <c r="G13" s="91"/>
      <c r="H13" s="91"/>
      <c r="I13" s="91"/>
      <c r="J13" s="91"/>
      <c r="K13" s="91"/>
      <c r="L13" s="90"/>
      <c r="M13" s="90"/>
      <c r="N13" s="90"/>
      <c r="O13" s="90">
        <f t="shared" si="0"/>
        <v>0</v>
      </c>
    </row>
    <row r="14" spans="1:15">
      <c r="A14" s="85"/>
      <c r="B14" s="86" t="s">
        <v>166</v>
      </c>
      <c r="C14" s="91"/>
      <c r="D14" s="91"/>
      <c r="E14" s="91"/>
      <c r="F14" s="91"/>
      <c r="G14" s="91"/>
      <c r="H14" s="91"/>
      <c r="I14" s="91"/>
      <c r="J14" s="91"/>
      <c r="K14" s="91"/>
      <c r="L14" s="90"/>
      <c r="M14" s="90"/>
      <c r="N14" s="90"/>
      <c r="O14" s="90">
        <f t="shared" si="0"/>
        <v>0</v>
      </c>
    </row>
    <row r="15" spans="1:15">
      <c r="A15" s="85" t="s">
        <v>279</v>
      </c>
      <c r="B15" s="86" t="s">
        <v>156</v>
      </c>
      <c r="C15" s="91"/>
      <c r="D15" s="91"/>
      <c r="E15" s="91"/>
      <c r="F15" s="91"/>
      <c r="G15" s="91"/>
      <c r="H15" s="91"/>
      <c r="I15" s="91"/>
      <c r="J15" s="91"/>
      <c r="K15" s="91"/>
      <c r="L15" s="90"/>
      <c r="M15" s="90"/>
      <c r="N15" s="90"/>
      <c r="O15" s="90">
        <f t="shared" si="0"/>
        <v>0</v>
      </c>
    </row>
    <row r="16" spans="1:15">
      <c r="A16" s="85" t="s">
        <v>280</v>
      </c>
      <c r="B16" s="86" t="s">
        <v>59</v>
      </c>
      <c r="C16" s="91"/>
      <c r="D16" s="91"/>
      <c r="E16" s="91"/>
      <c r="F16" s="91"/>
      <c r="G16" s="91"/>
      <c r="H16" s="91"/>
      <c r="I16" s="91"/>
      <c r="J16" s="91"/>
      <c r="K16" s="91"/>
      <c r="L16" s="90"/>
      <c r="M16" s="90"/>
      <c r="N16" s="90"/>
      <c r="O16" s="92">
        <f t="shared" si="0"/>
        <v>0</v>
      </c>
    </row>
    <row r="17" spans="1:15" ht="24.75" thickBot="1">
      <c r="A17" s="182" t="s">
        <v>204</v>
      </c>
      <c r="B17" s="182"/>
      <c r="C17" s="52">
        <f t="shared" ref="C17:O17" si="1">SUM(C7:C16)</f>
        <v>0</v>
      </c>
      <c r="D17" s="52">
        <f t="shared" si="1"/>
        <v>0</v>
      </c>
      <c r="E17" s="52">
        <f t="shared" si="1"/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0</v>
      </c>
      <c r="K17" s="52">
        <f t="shared" si="1"/>
        <v>0</v>
      </c>
      <c r="L17" s="52">
        <f t="shared" si="1"/>
        <v>0</v>
      </c>
      <c r="M17" s="52">
        <f t="shared" si="1"/>
        <v>0</v>
      </c>
      <c r="N17" s="52">
        <f t="shared" si="1"/>
        <v>0</v>
      </c>
      <c r="O17" s="52">
        <f t="shared" si="1"/>
        <v>0</v>
      </c>
    </row>
    <row r="18" spans="1:15" ht="24" thickTop="1"/>
  </sheetData>
  <mergeCells count="7">
    <mergeCell ref="A17:B17"/>
    <mergeCell ref="A1:O1"/>
    <mergeCell ref="A2:O2"/>
    <mergeCell ref="A3:O3"/>
    <mergeCell ref="A5:A6"/>
    <mergeCell ref="B5:B6"/>
    <mergeCell ref="C5:O5"/>
  </mergeCells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18"/>
  <sheetViews>
    <sheetView zoomScale="70" zoomScaleNormal="70" workbookViewId="0">
      <selection activeCell="A4" sqref="A4"/>
    </sheetView>
  </sheetViews>
  <sheetFormatPr defaultRowHeight="23.25"/>
  <cols>
    <col min="1" max="1" width="11.875" style="1" customWidth="1"/>
    <col min="2" max="2" width="20.25" style="1" customWidth="1"/>
    <col min="3" max="12" width="12.625" style="1" customWidth="1"/>
    <col min="13" max="13" width="13" style="1" customWidth="1"/>
    <col min="14" max="14" width="11.625" style="1" customWidth="1"/>
    <col min="15" max="15" width="12.625" style="1" customWidth="1"/>
    <col min="16" max="16384" width="9" style="1"/>
  </cols>
  <sheetData>
    <row r="1" spans="1:15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>
      <c r="A2" s="181" t="s">
        <v>339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5" spans="1:15">
      <c r="A5" s="183" t="s">
        <v>270</v>
      </c>
      <c r="B5" s="183" t="s">
        <v>227</v>
      </c>
      <c r="C5" s="183" t="s">
        <v>225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3" customFormat="1" ht="116.25">
      <c r="A6" s="183"/>
      <c r="B6" s="183"/>
      <c r="C6" s="79" t="s">
        <v>327</v>
      </c>
      <c r="D6" s="79" t="s">
        <v>328</v>
      </c>
      <c r="E6" s="80" t="s">
        <v>329</v>
      </c>
      <c r="F6" s="79" t="s">
        <v>337</v>
      </c>
      <c r="G6" s="79" t="s">
        <v>330</v>
      </c>
      <c r="H6" s="79" t="s">
        <v>331</v>
      </c>
      <c r="I6" s="79" t="s">
        <v>332</v>
      </c>
      <c r="J6" s="79" t="s">
        <v>333</v>
      </c>
      <c r="K6" s="79" t="s">
        <v>334</v>
      </c>
      <c r="L6" s="79" t="s">
        <v>335</v>
      </c>
      <c r="M6" s="79" t="s">
        <v>336</v>
      </c>
      <c r="N6" s="81" t="s">
        <v>157</v>
      </c>
      <c r="O6" s="82" t="s">
        <v>204</v>
      </c>
    </row>
    <row r="7" spans="1:15">
      <c r="A7" s="84" t="s">
        <v>272</v>
      </c>
      <c r="B7" s="84" t="s">
        <v>273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>
        <f>SUM(C7:N7)</f>
        <v>0</v>
      </c>
    </row>
    <row r="8" spans="1:15">
      <c r="A8" s="85"/>
      <c r="B8" s="85" t="s">
        <v>274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>
        <f t="shared" ref="O8:O16" si="0">SUM(C8:N8)</f>
        <v>0</v>
      </c>
    </row>
    <row r="9" spans="1:15">
      <c r="A9" s="85" t="s">
        <v>275</v>
      </c>
      <c r="B9" s="86" t="s">
        <v>152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>
        <f t="shared" si="0"/>
        <v>0</v>
      </c>
    </row>
    <row r="10" spans="1:15">
      <c r="A10" s="85"/>
      <c r="B10" s="86" t="s">
        <v>153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f t="shared" si="0"/>
        <v>0</v>
      </c>
    </row>
    <row r="11" spans="1:15">
      <c r="A11" s="85"/>
      <c r="B11" s="86" t="s">
        <v>154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>
        <f t="shared" si="0"/>
        <v>0</v>
      </c>
    </row>
    <row r="12" spans="1:15">
      <c r="A12" s="85"/>
      <c r="B12" s="86" t="s">
        <v>276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f t="shared" si="0"/>
        <v>0</v>
      </c>
    </row>
    <row r="13" spans="1:15">
      <c r="A13" s="85" t="s">
        <v>278</v>
      </c>
      <c r="B13" s="86" t="s">
        <v>277</v>
      </c>
      <c r="C13" s="91"/>
      <c r="D13" s="91"/>
      <c r="E13" s="91"/>
      <c r="F13" s="91"/>
      <c r="G13" s="91"/>
      <c r="H13" s="91"/>
      <c r="I13" s="91"/>
      <c r="J13" s="91"/>
      <c r="K13" s="91"/>
      <c r="L13" s="90"/>
      <c r="M13" s="90"/>
      <c r="N13" s="90"/>
      <c r="O13" s="90">
        <f t="shared" si="0"/>
        <v>0</v>
      </c>
    </row>
    <row r="14" spans="1:15">
      <c r="A14" s="85"/>
      <c r="B14" s="86" t="s">
        <v>166</v>
      </c>
      <c r="C14" s="91"/>
      <c r="D14" s="91"/>
      <c r="E14" s="91"/>
      <c r="F14" s="91"/>
      <c r="G14" s="91"/>
      <c r="H14" s="91"/>
      <c r="I14" s="91"/>
      <c r="J14" s="91"/>
      <c r="K14" s="91"/>
      <c r="L14" s="90"/>
      <c r="M14" s="90"/>
      <c r="N14" s="90"/>
      <c r="O14" s="90">
        <f t="shared" si="0"/>
        <v>0</v>
      </c>
    </row>
    <row r="15" spans="1:15">
      <c r="A15" s="85" t="s">
        <v>279</v>
      </c>
      <c r="B15" s="86" t="s">
        <v>156</v>
      </c>
      <c r="C15" s="91"/>
      <c r="D15" s="91"/>
      <c r="E15" s="91"/>
      <c r="F15" s="91"/>
      <c r="G15" s="91"/>
      <c r="H15" s="91"/>
      <c r="I15" s="91"/>
      <c r="J15" s="91"/>
      <c r="K15" s="91"/>
      <c r="L15" s="90"/>
      <c r="M15" s="90"/>
      <c r="N15" s="90"/>
      <c r="O15" s="90">
        <f t="shared" si="0"/>
        <v>0</v>
      </c>
    </row>
    <row r="16" spans="1:15">
      <c r="A16" s="85" t="s">
        <v>280</v>
      </c>
      <c r="B16" s="86" t="s">
        <v>59</v>
      </c>
      <c r="C16" s="91"/>
      <c r="D16" s="91"/>
      <c r="E16" s="91"/>
      <c r="F16" s="91"/>
      <c r="G16" s="91"/>
      <c r="H16" s="91"/>
      <c r="I16" s="91"/>
      <c r="J16" s="91"/>
      <c r="K16" s="91"/>
      <c r="L16" s="90"/>
      <c r="M16" s="90"/>
      <c r="N16" s="90"/>
      <c r="O16" s="92">
        <f t="shared" si="0"/>
        <v>0</v>
      </c>
    </row>
    <row r="17" spans="1:15" ht="24.75" thickBot="1">
      <c r="A17" s="182" t="s">
        <v>204</v>
      </c>
      <c r="B17" s="182"/>
      <c r="C17" s="52">
        <f t="shared" ref="C17:O17" si="1">SUM(C7:C16)</f>
        <v>0</v>
      </c>
      <c r="D17" s="52">
        <f t="shared" si="1"/>
        <v>0</v>
      </c>
      <c r="E17" s="52">
        <f t="shared" si="1"/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0</v>
      </c>
      <c r="K17" s="52">
        <f t="shared" si="1"/>
        <v>0</v>
      </c>
      <c r="L17" s="52">
        <f t="shared" si="1"/>
        <v>0</v>
      </c>
      <c r="M17" s="52">
        <f t="shared" si="1"/>
        <v>0</v>
      </c>
      <c r="N17" s="52">
        <f t="shared" si="1"/>
        <v>0</v>
      </c>
      <c r="O17" s="52">
        <f t="shared" si="1"/>
        <v>0</v>
      </c>
    </row>
    <row r="18" spans="1:15" ht="24" thickTop="1"/>
  </sheetData>
  <mergeCells count="7">
    <mergeCell ref="A17:B17"/>
    <mergeCell ref="A1:O1"/>
    <mergeCell ref="A2:O2"/>
    <mergeCell ref="A3:O3"/>
    <mergeCell ref="A5:A6"/>
    <mergeCell ref="B5:B6"/>
    <mergeCell ref="C5:O5"/>
  </mergeCells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O18"/>
  <sheetViews>
    <sheetView zoomScale="70" zoomScaleNormal="70" workbookViewId="0">
      <selection activeCell="A4" sqref="A4"/>
    </sheetView>
  </sheetViews>
  <sheetFormatPr defaultRowHeight="23.25"/>
  <cols>
    <col min="1" max="1" width="11.875" style="1" customWidth="1"/>
    <col min="2" max="2" width="20.25" style="1" customWidth="1"/>
    <col min="3" max="12" width="12.625" style="1" customWidth="1"/>
    <col min="13" max="13" width="13" style="1" customWidth="1"/>
    <col min="14" max="14" width="11.625" style="1" customWidth="1"/>
    <col min="15" max="15" width="12.625" style="1" customWidth="1"/>
    <col min="16" max="16384" width="9" style="1"/>
  </cols>
  <sheetData>
    <row r="1" spans="1:15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>
      <c r="A2" s="181" t="s">
        <v>340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5" spans="1:15">
      <c r="A5" s="183" t="s">
        <v>270</v>
      </c>
      <c r="B5" s="183" t="s">
        <v>227</v>
      </c>
      <c r="C5" s="183" t="s">
        <v>225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3" customFormat="1" ht="116.25">
      <c r="A6" s="183"/>
      <c r="B6" s="183"/>
      <c r="C6" s="79" t="s">
        <v>327</v>
      </c>
      <c r="D6" s="79" t="s">
        <v>328</v>
      </c>
      <c r="E6" s="80" t="s">
        <v>329</v>
      </c>
      <c r="F6" s="79" t="s">
        <v>337</v>
      </c>
      <c r="G6" s="79" t="s">
        <v>330</v>
      </c>
      <c r="H6" s="79" t="s">
        <v>331</v>
      </c>
      <c r="I6" s="79" t="s">
        <v>332</v>
      </c>
      <c r="J6" s="79" t="s">
        <v>333</v>
      </c>
      <c r="K6" s="79" t="s">
        <v>334</v>
      </c>
      <c r="L6" s="79" t="s">
        <v>335</v>
      </c>
      <c r="M6" s="79" t="s">
        <v>336</v>
      </c>
      <c r="N6" s="81" t="s">
        <v>157</v>
      </c>
      <c r="O6" s="82" t="s">
        <v>204</v>
      </c>
    </row>
    <row r="7" spans="1:15">
      <c r="A7" s="84" t="s">
        <v>272</v>
      </c>
      <c r="B7" s="84" t="s">
        <v>273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>
        <f>SUM(C7:N7)</f>
        <v>0</v>
      </c>
    </row>
    <row r="8" spans="1:15">
      <c r="A8" s="85"/>
      <c r="B8" s="85" t="s">
        <v>274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>
        <f t="shared" ref="O8:O16" si="0">SUM(C8:N8)</f>
        <v>0</v>
      </c>
    </row>
    <row r="9" spans="1:15">
      <c r="A9" s="85" t="s">
        <v>275</v>
      </c>
      <c r="B9" s="86" t="s">
        <v>152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>
        <f t="shared" si="0"/>
        <v>0</v>
      </c>
    </row>
    <row r="10" spans="1:15">
      <c r="A10" s="85"/>
      <c r="B10" s="86" t="s">
        <v>153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f t="shared" si="0"/>
        <v>0</v>
      </c>
    </row>
    <row r="11" spans="1:15">
      <c r="A11" s="85"/>
      <c r="B11" s="86" t="s">
        <v>154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>
        <f t="shared" si="0"/>
        <v>0</v>
      </c>
    </row>
    <row r="12" spans="1:15">
      <c r="A12" s="85"/>
      <c r="B12" s="86" t="s">
        <v>276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f t="shared" si="0"/>
        <v>0</v>
      </c>
    </row>
    <row r="13" spans="1:15">
      <c r="A13" s="85" t="s">
        <v>278</v>
      </c>
      <c r="B13" s="86" t="s">
        <v>277</v>
      </c>
      <c r="C13" s="91"/>
      <c r="D13" s="91"/>
      <c r="E13" s="91"/>
      <c r="F13" s="91"/>
      <c r="G13" s="91"/>
      <c r="H13" s="91"/>
      <c r="I13" s="91"/>
      <c r="J13" s="91"/>
      <c r="K13" s="91"/>
      <c r="L13" s="90"/>
      <c r="M13" s="90"/>
      <c r="N13" s="90"/>
      <c r="O13" s="90">
        <f t="shared" si="0"/>
        <v>0</v>
      </c>
    </row>
    <row r="14" spans="1:15">
      <c r="A14" s="85"/>
      <c r="B14" s="86" t="s">
        <v>166</v>
      </c>
      <c r="C14" s="91"/>
      <c r="D14" s="91"/>
      <c r="E14" s="91"/>
      <c r="F14" s="91"/>
      <c r="G14" s="91"/>
      <c r="H14" s="91"/>
      <c r="I14" s="91"/>
      <c r="J14" s="91"/>
      <c r="K14" s="91"/>
      <c r="L14" s="90"/>
      <c r="M14" s="90"/>
      <c r="N14" s="90"/>
      <c r="O14" s="90">
        <f t="shared" si="0"/>
        <v>0</v>
      </c>
    </row>
    <row r="15" spans="1:15">
      <c r="A15" s="85" t="s">
        <v>279</v>
      </c>
      <c r="B15" s="86" t="s">
        <v>156</v>
      </c>
      <c r="C15" s="91"/>
      <c r="D15" s="91"/>
      <c r="E15" s="91"/>
      <c r="F15" s="91"/>
      <c r="G15" s="91"/>
      <c r="H15" s="91"/>
      <c r="I15" s="91"/>
      <c r="J15" s="91"/>
      <c r="K15" s="91"/>
      <c r="L15" s="90"/>
      <c r="M15" s="90"/>
      <c r="N15" s="90"/>
      <c r="O15" s="90">
        <f t="shared" si="0"/>
        <v>0</v>
      </c>
    </row>
    <row r="16" spans="1:15">
      <c r="A16" s="85" t="s">
        <v>280</v>
      </c>
      <c r="B16" s="86" t="s">
        <v>59</v>
      </c>
      <c r="C16" s="91"/>
      <c r="D16" s="91"/>
      <c r="E16" s="91"/>
      <c r="F16" s="91"/>
      <c r="G16" s="91"/>
      <c r="H16" s="91"/>
      <c r="I16" s="91"/>
      <c r="J16" s="91"/>
      <c r="K16" s="91"/>
      <c r="L16" s="90"/>
      <c r="M16" s="90"/>
      <c r="N16" s="90"/>
      <c r="O16" s="92">
        <f t="shared" si="0"/>
        <v>0</v>
      </c>
    </row>
    <row r="17" spans="1:15" ht="24.75" thickBot="1">
      <c r="A17" s="182" t="s">
        <v>204</v>
      </c>
      <c r="B17" s="182"/>
      <c r="C17" s="52">
        <f t="shared" ref="C17:O17" si="1">SUM(C7:C16)</f>
        <v>0</v>
      </c>
      <c r="D17" s="52">
        <f t="shared" si="1"/>
        <v>0</v>
      </c>
      <c r="E17" s="52">
        <f t="shared" si="1"/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0</v>
      </c>
      <c r="K17" s="52">
        <f t="shared" si="1"/>
        <v>0</v>
      </c>
      <c r="L17" s="52">
        <f t="shared" si="1"/>
        <v>0</v>
      </c>
      <c r="M17" s="52">
        <f t="shared" si="1"/>
        <v>0</v>
      </c>
      <c r="N17" s="52">
        <f t="shared" si="1"/>
        <v>0</v>
      </c>
      <c r="O17" s="52">
        <f t="shared" si="1"/>
        <v>0</v>
      </c>
    </row>
    <row r="18" spans="1:15" ht="24" thickTop="1"/>
  </sheetData>
  <mergeCells count="7">
    <mergeCell ref="A17:B17"/>
    <mergeCell ref="A1:O1"/>
    <mergeCell ref="A2:O2"/>
    <mergeCell ref="A3:O3"/>
    <mergeCell ref="A5:A6"/>
    <mergeCell ref="B5:B6"/>
    <mergeCell ref="C5:O5"/>
  </mergeCells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R38"/>
  <sheetViews>
    <sheetView topLeftCell="A22" zoomScale="90" zoomScaleNormal="90" workbookViewId="0">
      <selection sqref="A1:R32"/>
    </sheetView>
  </sheetViews>
  <sheetFormatPr defaultRowHeight="23.25"/>
  <cols>
    <col min="1" max="1" width="32.5" style="1" customWidth="1"/>
    <col min="2" max="2" width="16.625" style="1" customWidth="1"/>
    <col min="3" max="3" width="15.625" style="1" customWidth="1"/>
    <col min="4" max="4" width="13.125" style="1" customWidth="1"/>
    <col min="5" max="5" width="12.75" style="1" customWidth="1"/>
    <col min="6" max="6" width="12.875" style="1" customWidth="1"/>
    <col min="7" max="7" width="8.75" style="1" customWidth="1"/>
    <col min="8" max="8" width="12.375" style="1" bestFit="1" customWidth="1"/>
    <col min="9" max="9" width="9.875" style="1" bestFit="1" customWidth="1"/>
    <col min="10" max="10" width="9.375" style="1" customWidth="1"/>
    <col min="11" max="11" width="12.625" style="1" customWidth="1"/>
    <col min="12" max="12" width="10.5" style="1" customWidth="1"/>
    <col min="13" max="13" width="10.875" style="1" bestFit="1" customWidth="1"/>
    <col min="14" max="14" width="11.75" style="1" customWidth="1"/>
    <col min="15" max="15" width="9.625" style="1" bestFit="1" customWidth="1"/>
    <col min="16" max="16" width="6.375" style="1" bestFit="1" customWidth="1"/>
    <col min="17" max="17" width="12.375" style="1" bestFit="1" customWidth="1"/>
    <col min="18" max="18" width="15.125" style="1" customWidth="1"/>
    <col min="19" max="16384" width="9" style="1"/>
  </cols>
  <sheetData>
    <row r="1" spans="1:17" ht="30.75">
      <c r="A1" s="184" t="str">
        <f>+งบแสดงฐานะการเงิน!A1</f>
        <v>องค์การบริหารส่วนตำบลดอน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30.75">
      <c r="A2" s="184" t="s">
        <v>138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30.75">
      <c r="A3" s="184" t="s">
        <v>571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>
      <c r="A4" s="183" t="s">
        <v>65</v>
      </c>
      <c r="B4" s="183" t="s">
        <v>62</v>
      </c>
      <c r="C4" s="185" t="s">
        <v>572</v>
      </c>
      <c r="D4" s="187" t="s">
        <v>573</v>
      </c>
      <c r="E4" s="187" t="s">
        <v>204</v>
      </c>
      <c r="F4" s="183" t="s">
        <v>225</v>
      </c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17" s="83" customFormat="1" ht="116.25">
      <c r="A5" s="183"/>
      <c r="B5" s="183"/>
      <c r="C5" s="186"/>
      <c r="D5" s="188"/>
      <c r="E5" s="189"/>
      <c r="F5" s="79" t="s">
        <v>327</v>
      </c>
      <c r="G5" s="79" t="s">
        <v>328</v>
      </c>
      <c r="H5" s="80" t="s">
        <v>329</v>
      </c>
      <c r="I5" s="79" t="s">
        <v>337</v>
      </c>
      <c r="J5" s="79" t="s">
        <v>330</v>
      </c>
      <c r="K5" s="79" t="s">
        <v>331</v>
      </c>
      <c r="L5" s="79" t="s">
        <v>332</v>
      </c>
      <c r="M5" s="79" t="s">
        <v>333</v>
      </c>
      <c r="N5" s="79" t="s">
        <v>334</v>
      </c>
      <c r="O5" s="79" t="s">
        <v>335</v>
      </c>
      <c r="P5" s="79" t="s">
        <v>336</v>
      </c>
      <c r="Q5" s="81" t="s">
        <v>157</v>
      </c>
    </row>
    <row r="6" spans="1:17" s="83" customFormat="1">
      <c r="A6" s="96" t="s">
        <v>67</v>
      </c>
      <c r="B6" s="99"/>
      <c r="C6" s="99"/>
      <c r="D6" s="99"/>
      <c r="E6" s="99"/>
      <c r="F6" s="101"/>
      <c r="G6" s="101"/>
      <c r="H6" s="100"/>
      <c r="I6" s="101"/>
      <c r="J6" s="101"/>
      <c r="K6" s="101"/>
      <c r="L6" s="101"/>
      <c r="M6" s="101"/>
      <c r="N6" s="101"/>
      <c r="O6" s="101"/>
      <c r="P6" s="101"/>
      <c r="Q6" s="101"/>
    </row>
    <row r="7" spans="1:17" s="83" customFormat="1">
      <c r="A7" s="95" t="s">
        <v>157</v>
      </c>
      <c r="B7" s="103">
        <v>320000</v>
      </c>
      <c r="C7" s="103">
        <v>291626</v>
      </c>
      <c r="D7" s="103">
        <v>5311089</v>
      </c>
      <c r="E7" s="161">
        <f t="shared" ref="E7:E16" si="0">SUM(C7:D7)</f>
        <v>5602715</v>
      </c>
      <c r="F7" s="105">
        <v>0</v>
      </c>
      <c r="G7" s="105"/>
      <c r="H7" s="104"/>
      <c r="I7" s="105"/>
      <c r="J7" s="105"/>
      <c r="K7" s="105"/>
      <c r="L7" s="105"/>
      <c r="M7" s="105"/>
      <c r="N7" s="105"/>
      <c r="O7" s="105"/>
      <c r="P7" s="105"/>
      <c r="Q7" s="105">
        <v>5602715</v>
      </c>
    </row>
    <row r="8" spans="1:17" s="83" customFormat="1">
      <c r="A8" s="85" t="s">
        <v>273</v>
      </c>
      <c r="B8" s="107">
        <v>1879920</v>
      </c>
      <c r="C8" s="107">
        <v>1879920</v>
      </c>
      <c r="D8" s="107"/>
      <c r="E8" s="107">
        <f t="shared" si="0"/>
        <v>1879920</v>
      </c>
      <c r="F8" s="90">
        <v>1879920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s="83" customFormat="1">
      <c r="A9" s="85" t="s">
        <v>274</v>
      </c>
      <c r="B9" s="107">
        <v>4839902</v>
      </c>
      <c r="C9" s="107">
        <v>4243530</v>
      </c>
      <c r="D9" s="107">
        <v>1192690</v>
      </c>
      <c r="E9" s="107">
        <f t="shared" si="0"/>
        <v>5436220</v>
      </c>
      <c r="F9" s="90">
        <v>3786091</v>
      </c>
      <c r="G9" s="90"/>
      <c r="H9" s="90">
        <v>1057854</v>
      </c>
      <c r="I9" s="90"/>
      <c r="J9" s="90"/>
      <c r="K9" s="90">
        <v>592275</v>
      </c>
      <c r="L9" s="90"/>
      <c r="M9" s="90"/>
      <c r="N9" s="90"/>
      <c r="O9" s="90"/>
      <c r="P9" s="90"/>
      <c r="Q9" s="90"/>
    </row>
    <row r="10" spans="1:17" s="83" customFormat="1">
      <c r="A10" s="86" t="s">
        <v>152</v>
      </c>
      <c r="B10" s="91">
        <v>1664918</v>
      </c>
      <c r="C10" s="91">
        <v>697967</v>
      </c>
      <c r="D10" s="91"/>
      <c r="E10" s="91">
        <f t="shared" si="0"/>
        <v>697967</v>
      </c>
      <c r="F10" s="90">
        <v>494567</v>
      </c>
      <c r="G10" s="90"/>
      <c r="H10" s="90">
        <v>135400</v>
      </c>
      <c r="I10" s="90"/>
      <c r="J10" s="90"/>
      <c r="K10" s="90">
        <v>68000</v>
      </c>
      <c r="L10" s="90"/>
      <c r="M10" s="90"/>
      <c r="N10" s="90"/>
      <c r="O10" s="90"/>
      <c r="P10" s="90"/>
      <c r="Q10" s="90"/>
    </row>
    <row r="11" spans="1:17" s="83" customFormat="1">
      <c r="A11" s="86" t="s">
        <v>153</v>
      </c>
      <c r="B11" s="91">
        <v>4084400</v>
      </c>
      <c r="C11" s="91">
        <v>2925342.39</v>
      </c>
      <c r="D11" s="91">
        <v>26550</v>
      </c>
      <c r="E11" s="91">
        <f t="shared" si="0"/>
        <v>2951892.39</v>
      </c>
      <c r="F11" s="90">
        <v>1054676.3899999999</v>
      </c>
      <c r="G11" s="90">
        <v>8240</v>
      </c>
      <c r="H11" s="90">
        <v>455094</v>
      </c>
      <c r="I11" s="90"/>
      <c r="J11" s="90"/>
      <c r="K11" s="90">
        <v>414564</v>
      </c>
      <c r="L11" s="90">
        <v>62360</v>
      </c>
      <c r="M11" s="90">
        <v>867708</v>
      </c>
      <c r="N11" s="90">
        <v>86250</v>
      </c>
      <c r="O11" s="90">
        <v>3000</v>
      </c>
      <c r="P11" s="90"/>
      <c r="Q11" s="90"/>
    </row>
    <row r="12" spans="1:17" s="83" customFormat="1">
      <c r="A12" s="86" t="s">
        <v>154</v>
      </c>
      <c r="B12" s="91">
        <v>1281320</v>
      </c>
      <c r="C12" s="91">
        <v>1013539.74</v>
      </c>
      <c r="D12" s="91">
        <v>215500</v>
      </c>
      <c r="E12" s="91">
        <f t="shared" si="0"/>
        <v>1229039.74</v>
      </c>
      <c r="F12" s="90">
        <v>261795.74</v>
      </c>
      <c r="G12" s="90"/>
      <c r="H12" s="90">
        <v>885296</v>
      </c>
      <c r="I12" s="90"/>
      <c r="J12" s="90">
        <v>20000</v>
      </c>
      <c r="K12" s="90">
        <v>42028</v>
      </c>
      <c r="L12" s="90"/>
      <c r="M12" s="90">
        <v>19920</v>
      </c>
      <c r="N12" s="90"/>
      <c r="O12" s="90"/>
      <c r="P12" s="90"/>
      <c r="Q12" s="90"/>
    </row>
    <row r="13" spans="1:17" s="83" customFormat="1">
      <c r="A13" s="86" t="s">
        <v>276</v>
      </c>
      <c r="B13" s="91">
        <v>681440</v>
      </c>
      <c r="C13" s="91">
        <v>612735.80000000005</v>
      </c>
      <c r="D13" s="91"/>
      <c r="E13" s="91">
        <f t="shared" si="0"/>
        <v>612735.80000000005</v>
      </c>
      <c r="F13" s="90">
        <v>582835.73</v>
      </c>
      <c r="G13" s="90"/>
      <c r="H13" s="90">
        <v>29900.07</v>
      </c>
      <c r="I13" s="90"/>
      <c r="J13" s="90"/>
      <c r="K13" s="90"/>
      <c r="L13" s="90"/>
      <c r="M13" s="90"/>
      <c r="N13" s="90"/>
      <c r="O13" s="90"/>
      <c r="P13" s="90"/>
      <c r="Q13" s="90"/>
    </row>
    <row r="14" spans="1:17" s="83" customFormat="1">
      <c r="A14" s="86" t="s">
        <v>574</v>
      </c>
      <c r="B14" s="91">
        <v>50000</v>
      </c>
      <c r="C14" s="91"/>
      <c r="D14" s="91">
        <v>1422222.22</v>
      </c>
      <c r="E14" s="91">
        <f t="shared" si="0"/>
        <v>1422222.22</v>
      </c>
      <c r="F14" s="91">
        <v>1422222.22</v>
      </c>
      <c r="G14" s="91"/>
      <c r="H14" s="91"/>
      <c r="I14" s="91"/>
      <c r="J14" s="91"/>
      <c r="K14" s="91"/>
      <c r="L14" s="91"/>
      <c r="M14" s="91"/>
      <c r="N14" s="91"/>
      <c r="O14" s="90"/>
      <c r="P14" s="90"/>
      <c r="Q14" s="90"/>
    </row>
    <row r="15" spans="1:17" s="83" customFormat="1">
      <c r="A15" s="86" t="s">
        <v>575</v>
      </c>
      <c r="B15" s="91">
        <v>7627600</v>
      </c>
      <c r="C15" s="91">
        <v>6139000</v>
      </c>
      <c r="D15" s="91">
        <v>5036353</v>
      </c>
      <c r="E15" s="91">
        <f t="shared" si="0"/>
        <v>11175353</v>
      </c>
      <c r="F15" s="91">
        <v>2189253</v>
      </c>
      <c r="G15" s="91"/>
      <c r="H15" s="91"/>
      <c r="I15" s="91"/>
      <c r="J15" s="91"/>
      <c r="K15" s="91">
        <v>2896100</v>
      </c>
      <c r="L15" s="91"/>
      <c r="M15" s="91"/>
      <c r="N15" s="91">
        <v>6090000</v>
      </c>
      <c r="O15" s="90"/>
      <c r="P15" s="90"/>
      <c r="Q15" s="90"/>
    </row>
    <row r="16" spans="1:17" s="83" customFormat="1">
      <c r="A16" s="93" t="s">
        <v>59</v>
      </c>
      <c r="B16" s="94">
        <v>1400500</v>
      </c>
      <c r="C16" s="94">
        <v>1262000</v>
      </c>
      <c r="D16" s="94">
        <v>40000</v>
      </c>
      <c r="E16" s="94">
        <f t="shared" si="0"/>
        <v>1302000</v>
      </c>
      <c r="F16" s="94">
        <v>52000</v>
      </c>
      <c r="G16" s="94"/>
      <c r="H16" s="94">
        <v>1150000</v>
      </c>
      <c r="I16" s="94">
        <v>45000</v>
      </c>
      <c r="J16" s="94"/>
      <c r="K16" s="94"/>
      <c r="L16" s="94"/>
      <c r="M16" s="94">
        <v>55000</v>
      </c>
      <c r="N16" s="94"/>
      <c r="O16" s="92"/>
      <c r="P16" s="92"/>
      <c r="Q16" s="92"/>
    </row>
    <row r="17" spans="1:18" s="83" customFormat="1" ht="24" thickBot="1">
      <c r="A17" s="82" t="s">
        <v>343</v>
      </c>
      <c r="B17" s="110">
        <f t="shared" ref="B17:O17" si="1">SUM(B7:B16)</f>
        <v>23830000</v>
      </c>
      <c r="C17" s="110">
        <f t="shared" si="1"/>
        <v>19065660.93</v>
      </c>
      <c r="D17" s="110">
        <f t="shared" si="1"/>
        <v>13244404.219999999</v>
      </c>
      <c r="E17" s="160">
        <f t="shared" si="1"/>
        <v>32310065.149999999</v>
      </c>
      <c r="F17" s="112">
        <f t="shared" si="1"/>
        <v>11723361.08</v>
      </c>
      <c r="G17" s="112">
        <f t="shared" si="1"/>
        <v>8240</v>
      </c>
      <c r="H17" s="113">
        <f t="shared" si="1"/>
        <v>3713544.07</v>
      </c>
      <c r="I17" s="112">
        <f t="shared" si="1"/>
        <v>45000</v>
      </c>
      <c r="J17" s="112">
        <f t="shared" si="1"/>
        <v>20000</v>
      </c>
      <c r="K17" s="112">
        <f t="shared" si="1"/>
        <v>4012967</v>
      </c>
      <c r="L17" s="112">
        <f t="shared" si="1"/>
        <v>62360</v>
      </c>
      <c r="M17" s="112">
        <f t="shared" si="1"/>
        <v>942628</v>
      </c>
      <c r="N17" s="112">
        <f t="shared" si="1"/>
        <v>6176250</v>
      </c>
      <c r="O17" s="112">
        <f t="shared" si="1"/>
        <v>3000</v>
      </c>
      <c r="P17" s="112"/>
      <c r="Q17" s="112">
        <f>SUM(Q7:Q16)</f>
        <v>5602715</v>
      </c>
      <c r="R17" s="162">
        <f>SUM(F17:Q17)</f>
        <v>32310065.149999999</v>
      </c>
    </row>
    <row r="18" spans="1:18" s="83" customFormat="1" ht="24" thickTop="1">
      <c r="A18" s="97" t="s">
        <v>66</v>
      </c>
      <c r="B18" s="108"/>
      <c r="C18" s="108"/>
      <c r="D18" s="108"/>
      <c r="E18" s="108"/>
      <c r="F18" s="109"/>
      <c r="G18" s="109"/>
      <c r="H18" s="106"/>
      <c r="I18" s="109"/>
      <c r="J18" s="109"/>
      <c r="K18" s="109"/>
      <c r="L18" s="109"/>
      <c r="M18" s="109"/>
      <c r="N18" s="109"/>
      <c r="O18" s="109"/>
      <c r="P18" s="109"/>
      <c r="Q18" s="109"/>
    </row>
    <row r="19" spans="1:18">
      <c r="A19" s="85" t="s">
        <v>344</v>
      </c>
      <c r="B19" s="107">
        <v>107000</v>
      </c>
      <c r="C19" s="107">
        <v>84123.72</v>
      </c>
      <c r="D19" s="107"/>
      <c r="E19" s="107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8">
      <c r="A20" s="85" t="s">
        <v>345</v>
      </c>
      <c r="B20" s="107">
        <v>165000</v>
      </c>
      <c r="C20" s="107">
        <v>5184</v>
      </c>
      <c r="D20" s="107"/>
      <c r="E20" s="107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8">
      <c r="A21" s="86" t="s">
        <v>346</v>
      </c>
      <c r="B21" s="91">
        <v>120000</v>
      </c>
      <c r="C21" s="91">
        <v>102197.67</v>
      </c>
      <c r="D21" s="91"/>
      <c r="E21" s="91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</row>
    <row r="22" spans="1:18">
      <c r="A22" s="86" t="s">
        <v>349</v>
      </c>
      <c r="B22" s="91">
        <v>400000</v>
      </c>
      <c r="C22" s="91">
        <v>362460</v>
      </c>
      <c r="D22" s="91"/>
      <c r="E22" s="91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8">
      <c r="A23" s="86" t="s">
        <v>347</v>
      </c>
      <c r="B23" s="91">
        <v>7500</v>
      </c>
      <c r="C23" s="91">
        <v>1055</v>
      </c>
      <c r="D23" s="91"/>
      <c r="E23" s="91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8">
      <c r="A24" s="86" t="s">
        <v>348</v>
      </c>
      <c r="B24" s="91">
        <v>5000</v>
      </c>
      <c r="C24" s="91"/>
      <c r="D24" s="91"/>
      <c r="E24" s="91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8">
      <c r="A25" s="86" t="s">
        <v>171</v>
      </c>
      <c r="B25" s="91">
        <v>13368000</v>
      </c>
      <c r="C25" s="91">
        <v>12788413.09</v>
      </c>
      <c r="D25" s="91"/>
      <c r="E25" s="91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</row>
    <row r="26" spans="1:18">
      <c r="A26" s="86" t="s">
        <v>172</v>
      </c>
      <c r="B26" s="91">
        <v>9657500</v>
      </c>
      <c r="C26" s="91">
        <v>5811714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0"/>
      <c r="P26" s="90"/>
      <c r="Q26" s="90"/>
    </row>
    <row r="27" spans="1:18">
      <c r="A27" s="86" t="s">
        <v>350</v>
      </c>
      <c r="B27" s="91"/>
      <c r="C27" s="91"/>
      <c r="D27" s="91">
        <v>13244404.220000001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0"/>
      <c r="P27" s="90"/>
      <c r="Q27" s="90"/>
    </row>
    <row r="28" spans="1:18" ht="24.75" thickBot="1">
      <c r="A28" s="87" t="s">
        <v>72</v>
      </c>
      <c r="B28" s="115">
        <f t="shared" ref="B28:Q28" si="2">SUM(B19:B27)</f>
        <v>23830000</v>
      </c>
      <c r="C28" s="115">
        <f>SUM(C19:C27)</f>
        <v>19155147.48</v>
      </c>
      <c r="D28" s="115">
        <f>SUM(D19:D27)</f>
        <v>13244404.220000001</v>
      </c>
      <c r="E28" s="115"/>
      <c r="F28" s="114">
        <f t="shared" si="2"/>
        <v>0</v>
      </c>
      <c r="G28" s="114">
        <f t="shared" si="2"/>
        <v>0</v>
      </c>
      <c r="H28" s="114">
        <f t="shared" si="2"/>
        <v>0</v>
      </c>
      <c r="I28" s="114">
        <f t="shared" si="2"/>
        <v>0</v>
      </c>
      <c r="J28" s="114">
        <f t="shared" si="2"/>
        <v>0</v>
      </c>
      <c r="K28" s="114">
        <f t="shared" si="2"/>
        <v>0</v>
      </c>
      <c r="L28" s="114">
        <f t="shared" si="2"/>
        <v>0</v>
      </c>
      <c r="M28" s="114">
        <f t="shared" si="2"/>
        <v>0</v>
      </c>
      <c r="N28" s="114">
        <f t="shared" si="2"/>
        <v>0</v>
      </c>
      <c r="O28" s="114">
        <f t="shared" si="2"/>
        <v>0</v>
      </c>
      <c r="P28" s="114">
        <f t="shared" si="2"/>
        <v>0</v>
      </c>
      <c r="Q28" s="114">
        <f t="shared" si="2"/>
        <v>0</v>
      </c>
    </row>
    <row r="29" spans="1:18" ht="24.75" thickTop="1" thickBot="1">
      <c r="A29" s="98" t="s">
        <v>351</v>
      </c>
      <c r="C29" s="149">
        <f>+C28-C17</f>
        <v>89486.550000000745</v>
      </c>
    </row>
    <row r="30" spans="1:18" ht="24" thickTop="1"/>
    <row r="33" spans="1:15">
      <c r="A33" s="88"/>
    </row>
    <row r="35" spans="1:15">
      <c r="M35" s="163"/>
    </row>
    <row r="36" spans="1:15">
      <c r="M36" s="163"/>
    </row>
    <row r="37" spans="1:15">
      <c r="B37" s="147"/>
      <c r="C37" s="147"/>
      <c r="D37" s="147"/>
      <c r="E37" s="147"/>
      <c r="G37" s="163"/>
      <c r="L37" s="147"/>
      <c r="O37" s="163"/>
    </row>
    <row r="38" spans="1:15">
      <c r="G38" s="163"/>
      <c r="O38" s="163"/>
    </row>
  </sheetData>
  <mergeCells count="9">
    <mergeCell ref="B4:B5"/>
    <mergeCell ref="A1:Q1"/>
    <mergeCell ref="A2:Q2"/>
    <mergeCell ref="A3:Q3"/>
    <mergeCell ref="A4:A5"/>
    <mergeCell ref="F4:Q4"/>
    <mergeCell ref="C4:C5"/>
    <mergeCell ref="D4:D5"/>
    <mergeCell ref="E4:E5"/>
  </mergeCells>
  <pageMargins left="0.31496062992125984" right="0" top="0.74803149606299213" bottom="0" header="0.31496062992125984" footer="0.31496062992125984"/>
  <pageSetup paperSize="9" scale="6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S42"/>
  <sheetViews>
    <sheetView tabSelected="1" zoomScale="70" zoomScaleNormal="70" workbookViewId="0">
      <selection activeCell="L11" sqref="L11"/>
    </sheetView>
  </sheetViews>
  <sheetFormatPr defaultRowHeight="23.25"/>
  <cols>
    <col min="1" max="1" width="31.5" style="1" customWidth="1"/>
    <col min="2" max="2" width="13.5" style="1" bestFit="1" customWidth="1"/>
    <col min="3" max="3" width="15.625" style="1" customWidth="1"/>
    <col min="4" max="4" width="12.625" style="1" customWidth="1"/>
    <col min="5" max="5" width="11.375" style="1" customWidth="1"/>
    <col min="6" max="7" width="12.625" style="1" customWidth="1"/>
    <col min="8" max="8" width="10.25" style="1" customWidth="1"/>
    <col min="9" max="9" width="11.625" style="1" customWidth="1"/>
    <col min="10" max="10" width="9.375" style="1" customWidth="1"/>
    <col min="11" max="11" width="10" style="1" bestFit="1" customWidth="1"/>
    <col min="12" max="12" width="12.5" style="1" bestFit="1" customWidth="1"/>
    <col min="13" max="13" width="10" style="1" bestFit="1" customWidth="1"/>
    <col min="14" max="14" width="12.625" style="1" customWidth="1"/>
    <col min="15" max="15" width="12.5" style="1" bestFit="1" customWidth="1"/>
    <col min="16" max="16" width="9.5" style="1" customWidth="1"/>
    <col min="17" max="17" width="6.75" style="1" bestFit="1" customWidth="1"/>
    <col min="18" max="18" width="11.75" style="1" customWidth="1"/>
    <col min="19" max="19" width="15.375" style="1" customWidth="1"/>
    <col min="20" max="16384" width="9" style="1"/>
  </cols>
  <sheetData>
    <row r="1" spans="1:19" ht="30.75">
      <c r="A1" s="184" t="str">
        <f>+งบแสดงฐานะการเงิน!A1</f>
        <v>องค์การบริหารส่วนตำบลดอน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19" ht="30.75">
      <c r="A2" s="184" t="s">
        <v>352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19" ht="30.75">
      <c r="A3" s="184" t="s">
        <v>571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</row>
    <row r="4" spans="1:19">
      <c r="A4" s="183" t="s">
        <v>65</v>
      </c>
      <c r="B4" s="183" t="s">
        <v>62</v>
      </c>
      <c r="C4" s="185" t="s">
        <v>572</v>
      </c>
      <c r="D4" s="187" t="s">
        <v>573</v>
      </c>
      <c r="E4" s="187" t="s">
        <v>576</v>
      </c>
      <c r="F4" s="187" t="s">
        <v>204</v>
      </c>
      <c r="G4" s="183" t="s">
        <v>225</v>
      </c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</row>
    <row r="5" spans="1:19" ht="138.75" customHeight="1">
      <c r="A5" s="183"/>
      <c r="B5" s="183"/>
      <c r="C5" s="186"/>
      <c r="D5" s="188"/>
      <c r="E5" s="189"/>
      <c r="F5" s="189"/>
      <c r="G5" s="79" t="s">
        <v>327</v>
      </c>
      <c r="H5" s="79" t="s">
        <v>328</v>
      </c>
      <c r="I5" s="80" t="s">
        <v>329</v>
      </c>
      <c r="J5" s="79" t="s">
        <v>578</v>
      </c>
      <c r="K5" s="79" t="s">
        <v>330</v>
      </c>
      <c r="L5" s="79" t="s">
        <v>331</v>
      </c>
      <c r="M5" s="79" t="s">
        <v>332</v>
      </c>
      <c r="N5" s="79" t="s">
        <v>333</v>
      </c>
      <c r="O5" s="79" t="s">
        <v>334</v>
      </c>
      <c r="P5" s="79" t="s">
        <v>577</v>
      </c>
      <c r="Q5" s="79" t="s">
        <v>336</v>
      </c>
      <c r="R5" s="81" t="s">
        <v>157</v>
      </c>
      <c r="S5" s="158"/>
    </row>
    <row r="6" spans="1:19" s="83" customFormat="1">
      <c r="A6" s="96" t="s">
        <v>67</v>
      </c>
      <c r="B6" s="99"/>
      <c r="C6" s="99"/>
      <c r="D6" s="99"/>
      <c r="E6" s="99"/>
      <c r="F6" s="99"/>
      <c r="G6" s="101"/>
      <c r="H6" s="101"/>
      <c r="I6" s="100"/>
      <c r="J6" s="101"/>
      <c r="K6" s="101"/>
      <c r="L6" s="101"/>
      <c r="M6" s="101"/>
      <c r="N6" s="101"/>
      <c r="O6" s="101"/>
      <c r="P6" s="101"/>
      <c r="Q6" s="101"/>
      <c r="R6" s="101"/>
      <c r="S6" s="158"/>
    </row>
    <row r="7" spans="1:19" s="83" customFormat="1" ht="30" customHeight="1">
      <c r="A7" s="95" t="s">
        <v>157</v>
      </c>
      <c r="B7" s="103">
        <v>320000</v>
      </c>
      <c r="C7" s="103">
        <v>291626</v>
      </c>
      <c r="D7" s="103">
        <v>5311089</v>
      </c>
      <c r="E7" s="103"/>
      <c r="F7" s="161">
        <f t="shared" ref="F7:F16" si="0">SUM(C7:D7)</f>
        <v>5602715</v>
      </c>
      <c r="G7" s="105">
        <v>0</v>
      </c>
      <c r="H7" s="105"/>
      <c r="I7" s="104"/>
      <c r="J7" s="105"/>
      <c r="K7" s="105"/>
      <c r="L7" s="105"/>
      <c r="M7" s="105"/>
      <c r="N7" s="105"/>
      <c r="O7" s="105"/>
      <c r="P7" s="105"/>
      <c r="Q7" s="105"/>
      <c r="R7" s="105">
        <v>5602715</v>
      </c>
      <c r="S7" s="158"/>
    </row>
    <row r="8" spans="1:19" s="83" customFormat="1">
      <c r="A8" s="85" t="s">
        <v>273</v>
      </c>
      <c r="B8" s="107">
        <v>1879920</v>
      </c>
      <c r="C8" s="107">
        <v>1879920</v>
      </c>
      <c r="D8" s="107"/>
      <c r="E8" s="107"/>
      <c r="F8" s="107">
        <f t="shared" si="0"/>
        <v>1879920</v>
      </c>
      <c r="G8" s="90">
        <v>1879920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158"/>
    </row>
    <row r="9" spans="1:19" s="83" customFormat="1">
      <c r="A9" s="85" t="s">
        <v>274</v>
      </c>
      <c r="B9" s="107">
        <v>4839902</v>
      </c>
      <c r="C9" s="107">
        <v>4243530</v>
      </c>
      <c r="D9" s="107">
        <v>1192690</v>
      </c>
      <c r="E9" s="107"/>
      <c r="F9" s="107">
        <f t="shared" si="0"/>
        <v>5436220</v>
      </c>
      <c r="G9" s="90">
        <v>3786091</v>
      </c>
      <c r="H9" s="90"/>
      <c r="I9" s="90">
        <v>1057854</v>
      </c>
      <c r="J9" s="90"/>
      <c r="K9" s="90"/>
      <c r="L9" s="90">
        <v>592275</v>
      </c>
      <c r="M9" s="90"/>
      <c r="N9" s="90"/>
      <c r="O9" s="90"/>
      <c r="P9" s="90"/>
      <c r="Q9" s="90"/>
      <c r="R9" s="90"/>
      <c r="S9" s="158"/>
    </row>
    <row r="10" spans="1:19" s="83" customFormat="1">
      <c r="A10" s="86" t="s">
        <v>152</v>
      </c>
      <c r="B10" s="91">
        <v>1664918</v>
      </c>
      <c r="C10" s="91">
        <v>697967</v>
      </c>
      <c r="D10" s="91"/>
      <c r="E10" s="91"/>
      <c r="F10" s="91">
        <f t="shared" si="0"/>
        <v>697967</v>
      </c>
      <c r="G10" s="90">
        <v>494567</v>
      </c>
      <c r="H10" s="90"/>
      <c r="I10" s="90">
        <v>135400</v>
      </c>
      <c r="J10" s="90"/>
      <c r="K10" s="90"/>
      <c r="L10" s="90">
        <v>68000</v>
      </c>
      <c r="M10" s="90"/>
      <c r="N10" s="90"/>
      <c r="O10" s="90"/>
      <c r="P10" s="90"/>
      <c r="Q10" s="90"/>
      <c r="R10" s="90"/>
      <c r="S10" s="158"/>
    </row>
    <row r="11" spans="1:19" s="83" customFormat="1">
      <c r="A11" s="86" t="s">
        <v>153</v>
      </c>
      <c r="B11" s="91">
        <v>4084400</v>
      </c>
      <c r="C11" s="91">
        <v>2925342.39</v>
      </c>
      <c r="D11" s="91">
        <v>26550</v>
      </c>
      <c r="E11" s="91"/>
      <c r="F11" s="91">
        <f t="shared" si="0"/>
        <v>2951892.39</v>
      </c>
      <c r="G11" s="90">
        <v>1054676.3899999999</v>
      </c>
      <c r="H11" s="90">
        <v>8240</v>
      </c>
      <c r="I11" s="90">
        <v>455094</v>
      </c>
      <c r="J11" s="90"/>
      <c r="K11" s="90"/>
      <c r="L11" s="90">
        <v>414564</v>
      </c>
      <c r="M11" s="90">
        <v>62360</v>
      </c>
      <c r="N11" s="90">
        <v>867708</v>
      </c>
      <c r="O11" s="90">
        <v>86250</v>
      </c>
      <c r="P11" s="90">
        <v>3000</v>
      </c>
      <c r="Q11" s="90"/>
      <c r="R11" s="90"/>
      <c r="S11" s="158"/>
    </row>
    <row r="12" spans="1:19" s="83" customFormat="1">
      <c r="A12" s="86" t="s">
        <v>154</v>
      </c>
      <c r="B12" s="91">
        <v>1281320</v>
      </c>
      <c r="C12" s="91">
        <v>1013539.74</v>
      </c>
      <c r="D12" s="91">
        <v>215500</v>
      </c>
      <c r="E12" s="91"/>
      <c r="F12" s="91">
        <f t="shared" si="0"/>
        <v>1229039.74</v>
      </c>
      <c r="G12" s="90">
        <v>261795.74</v>
      </c>
      <c r="H12" s="90"/>
      <c r="I12" s="90">
        <v>885296</v>
      </c>
      <c r="J12" s="90"/>
      <c r="K12" s="90">
        <v>20000</v>
      </c>
      <c r="L12" s="90">
        <v>42028</v>
      </c>
      <c r="M12" s="90"/>
      <c r="N12" s="90">
        <v>19920</v>
      </c>
      <c r="O12" s="90"/>
      <c r="P12" s="90"/>
      <c r="Q12" s="90"/>
      <c r="R12" s="90"/>
      <c r="S12" s="158"/>
    </row>
    <row r="13" spans="1:19" s="83" customFormat="1">
      <c r="A13" s="86" t="s">
        <v>276</v>
      </c>
      <c r="B13" s="91">
        <v>681440</v>
      </c>
      <c r="C13" s="91">
        <v>612735.80000000005</v>
      </c>
      <c r="D13" s="91"/>
      <c r="E13" s="91"/>
      <c r="F13" s="91">
        <f t="shared" si="0"/>
        <v>612735.80000000005</v>
      </c>
      <c r="G13" s="90">
        <v>582835.73</v>
      </c>
      <c r="H13" s="90"/>
      <c r="I13" s="90">
        <v>29900.07</v>
      </c>
      <c r="J13" s="90"/>
      <c r="K13" s="90"/>
      <c r="L13" s="90"/>
      <c r="M13" s="90"/>
      <c r="N13" s="90"/>
      <c r="O13" s="90"/>
      <c r="P13" s="90"/>
      <c r="Q13" s="90"/>
      <c r="R13" s="90"/>
      <c r="S13" s="158"/>
    </row>
    <row r="14" spans="1:19" s="83" customFormat="1">
      <c r="A14" s="86" t="s">
        <v>574</v>
      </c>
      <c r="B14" s="91">
        <v>50000</v>
      </c>
      <c r="C14" s="91"/>
      <c r="D14" s="91">
        <v>1422222.22</v>
      </c>
      <c r="E14" s="91">
        <v>466500</v>
      </c>
      <c r="F14" s="91">
        <f>SUM(D14:E14)</f>
        <v>1888722.22</v>
      </c>
      <c r="G14" s="91">
        <v>1888722.22</v>
      </c>
      <c r="H14" s="91"/>
      <c r="I14" s="91"/>
      <c r="J14" s="91"/>
      <c r="K14" s="91"/>
      <c r="L14" s="91"/>
      <c r="M14" s="91"/>
      <c r="N14" s="91"/>
      <c r="O14" s="91"/>
      <c r="P14" s="90"/>
      <c r="Q14" s="90"/>
      <c r="R14" s="90"/>
      <c r="S14" s="158"/>
    </row>
    <row r="15" spans="1:19" s="83" customFormat="1">
      <c r="A15" s="86" t="s">
        <v>575</v>
      </c>
      <c r="B15" s="91">
        <v>7627600</v>
      </c>
      <c r="C15" s="91">
        <v>6139000</v>
      </c>
      <c r="D15" s="91">
        <v>5036353</v>
      </c>
      <c r="E15" s="91">
        <v>1644274</v>
      </c>
      <c r="F15" s="91">
        <f>SUM(C15:E15)</f>
        <v>12819627</v>
      </c>
      <c r="G15" s="91">
        <v>3833527</v>
      </c>
      <c r="H15" s="91"/>
      <c r="I15" s="91"/>
      <c r="J15" s="91"/>
      <c r="K15" s="91"/>
      <c r="L15" s="91">
        <v>2896100</v>
      </c>
      <c r="M15" s="91"/>
      <c r="N15" s="91"/>
      <c r="O15" s="91">
        <v>6090000</v>
      </c>
      <c r="P15" s="90"/>
      <c r="Q15" s="90"/>
      <c r="R15" s="90"/>
      <c r="S15" s="158"/>
    </row>
    <row r="16" spans="1:19" s="83" customFormat="1">
      <c r="A16" s="93" t="s">
        <v>59</v>
      </c>
      <c r="B16" s="94">
        <v>1400500</v>
      </c>
      <c r="C16" s="94">
        <v>1262000</v>
      </c>
      <c r="D16" s="94">
        <v>40000</v>
      </c>
      <c r="E16" s="94"/>
      <c r="F16" s="94">
        <f t="shared" si="0"/>
        <v>1302000</v>
      </c>
      <c r="G16" s="94">
        <v>52000</v>
      </c>
      <c r="H16" s="94"/>
      <c r="I16" s="94">
        <v>1150000</v>
      </c>
      <c r="J16" s="94">
        <v>45000</v>
      </c>
      <c r="K16" s="94"/>
      <c r="L16" s="94"/>
      <c r="M16" s="94"/>
      <c r="N16" s="94">
        <v>55000</v>
      </c>
      <c r="O16" s="94"/>
      <c r="P16" s="92"/>
      <c r="Q16" s="92"/>
      <c r="R16" s="92"/>
      <c r="S16" s="158"/>
    </row>
    <row r="17" spans="1:19" s="83" customFormat="1" ht="38.25" customHeight="1" thickBot="1">
      <c r="A17" s="82" t="s">
        <v>343</v>
      </c>
      <c r="B17" s="110">
        <f t="shared" ref="B17:P17" si="1">SUM(B7:B16)</f>
        <v>23830000</v>
      </c>
      <c r="C17" s="110">
        <f t="shared" si="1"/>
        <v>19065660.93</v>
      </c>
      <c r="D17" s="110">
        <f t="shared" si="1"/>
        <v>13244404.219999999</v>
      </c>
      <c r="E17" s="160">
        <f>SUM(E7:E16)</f>
        <v>2110774</v>
      </c>
      <c r="F17" s="160">
        <f t="shared" si="1"/>
        <v>34420839.149999999</v>
      </c>
      <c r="G17" s="112">
        <f t="shared" si="1"/>
        <v>13834135.08</v>
      </c>
      <c r="H17" s="112">
        <f t="shared" si="1"/>
        <v>8240</v>
      </c>
      <c r="I17" s="113">
        <f t="shared" si="1"/>
        <v>3713544.07</v>
      </c>
      <c r="J17" s="112">
        <f t="shared" si="1"/>
        <v>45000</v>
      </c>
      <c r="K17" s="112">
        <f t="shared" si="1"/>
        <v>20000</v>
      </c>
      <c r="L17" s="112">
        <f t="shared" si="1"/>
        <v>4012967</v>
      </c>
      <c r="M17" s="112">
        <f t="shared" si="1"/>
        <v>62360</v>
      </c>
      <c r="N17" s="112">
        <f t="shared" si="1"/>
        <v>942628</v>
      </c>
      <c r="O17" s="112">
        <f t="shared" si="1"/>
        <v>6176250</v>
      </c>
      <c r="P17" s="112">
        <f t="shared" si="1"/>
        <v>3000</v>
      </c>
      <c r="Q17" s="112"/>
      <c r="R17" s="112">
        <f>SUM(R7:R16)</f>
        <v>5602715</v>
      </c>
      <c r="S17" s="162">
        <f>SUM(G17:R17)</f>
        <v>34420839.149999999</v>
      </c>
    </row>
    <row r="18" spans="1:19" s="83" customFormat="1" ht="24" thickTop="1">
      <c r="A18" s="97" t="s">
        <v>66</v>
      </c>
      <c r="B18" s="108"/>
      <c r="C18" s="108"/>
      <c r="D18" s="108"/>
      <c r="E18" s="108"/>
      <c r="F18" s="108"/>
      <c r="G18" s="109"/>
      <c r="H18" s="109"/>
      <c r="I18" s="106"/>
      <c r="J18" s="109"/>
      <c r="K18" s="109"/>
      <c r="L18" s="109"/>
      <c r="M18" s="109"/>
      <c r="N18" s="109"/>
      <c r="O18" s="109"/>
      <c r="P18" s="109"/>
      <c r="Q18" s="109"/>
      <c r="R18" s="109"/>
      <c r="S18" s="158"/>
    </row>
    <row r="19" spans="1:19" s="83" customFormat="1">
      <c r="A19" s="85" t="s">
        <v>344</v>
      </c>
      <c r="B19" s="107">
        <v>107000</v>
      </c>
      <c r="C19" s="107">
        <v>84123.72</v>
      </c>
      <c r="D19" s="107"/>
      <c r="E19" s="107"/>
      <c r="F19" s="107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1"/>
    </row>
    <row r="20" spans="1:19" s="83" customFormat="1">
      <c r="A20" s="85" t="s">
        <v>345</v>
      </c>
      <c r="B20" s="107">
        <v>165000</v>
      </c>
      <c r="C20" s="107">
        <v>5184</v>
      </c>
      <c r="D20" s="107"/>
      <c r="E20" s="107"/>
      <c r="F20" s="107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"/>
    </row>
    <row r="21" spans="1:19">
      <c r="A21" s="86" t="s">
        <v>346</v>
      </c>
      <c r="B21" s="91">
        <v>120000</v>
      </c>
      <c r="C21" s="91">
        <v>102197.67</v>
      </c>
      <c r="D21" s="91"/>
      <c r="E21" s="91"/>
      <c r="F21" s="91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9">
      <c r="A22" s="86" t="s">
        <v>349</v>
      </c>
      <c r="B22" s="91">
        <v>400000</v>
      </c>
      <c r="C22" s="91">
        <v>362460</v>
      </c>
      <c r="D22" s="91"/>
      <c r="E22" s="91"/>
      <c r="F22" s="91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19">
      <c r="A23" s="86" t="s">
        <v>347</v>
      </c>
      <c r="B23" s="91">
        <v>7500</v>
      </c>
      <c r="C23" s="91">
        <v>1055</v>
      </c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</row>
    <row r="24" spans="1:19">
      <c r="A24" s="86" t="s">
        <v>348</v>
      </c>
      <c r="B24" s="91">
        <v>5000</v>
      </c>
      <c r="C24" s="91"/>
      <c r="D24" s="91"/>
      <c r="E24" s="91"/>
      <c r="F24" s="91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9">
      <c r="A25" s="86" t="s">
        <v>171</v>
      </c>
      <c r="B25" s="91">
        <v>13368000</v>
      </c>
      <c r="C25" s="91">
        <v>12788413.09</v>
      </c>
      <c r="D25" s="91"/>
      <c r="E25" s="91"/>
      <c r="F25" s="91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19">
      <c r="A26" s="86" t="s">
        <v>172</v>
      </c>
      <c r="B26" s="91">
        <v>9657500</v>
      </c>
      <c r="C26" s="91">
        <v>5811714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0"/>
      <c r="Q26" s="90"/>
      <c r="R26" s="90"/>
    </row>
    <row r="27" spans="1:19">
      <c r="A27" s="86" t="s">
        <v>350</v>
      </c>
      <c r="B27" s="91"/>
      <c r="C27" s="91"/>
      <c r="D27" s="91">
        <v>13244404.220000001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0"/>
      <c r="Q27" s="90"/>
      <c r="R27" s="90"/>
    </row>
    <row r="28" spans="1:19" ht="24.75" thickBot="1">
      <c r="A28" s="159" t="s">
        <v>72</v>
      </c>
      <c r="B28" s="115">
        <f t="shared" ref="B28:R28" si="2">SUM(B19:B27)</f>
        <v>23830000</v>
      </c>
      <c r="C28" s="115">
        <f>SUM(C19:C27)</f>
        <v>19155147.48</v>
      </c>
      <c r="D28" s="115">
        <f>SUM(D19:D27)</f>
        <v>13244404.220000001</v>
      </c>
      <c r="E28" s="115"/>
      <c r="F28" s="115"/>
      <c r="G28" s="114">
        <f t="shared" si="2"/>
        <v>0</v>
      </c>
      <c r="H28" s="114">
        <f t="shared" si="2"/>
        <v>0</v>
      </c>
      <c r="I28" s="114">
        <f t="shared" si="2"/>
        <v>0</v>
      </c>
      <c r="J28" s="114">
        <f t="shared" si="2"/>
        <v>0</v>
      </c>
      <c r="K28" s="114">
        <f t="shared" si="2"/>
        <v>0</v>
      </c>
      <c r="L28" s="114">
        <f t="shared" si="2"/>
        <v>0</v>
      </c>
      <c r="M28" s="114">
        <f t="shared" si="2"/>
        <v>0</v>
      </c>
      <c r="N28" s="114">
        <f t="shared" si="2"/>
        <v>0</v>
      </c>
      <c r="O28" s="114">
        <f t="shared" si="2"/>
        <v>0</v>
      </c>
      <c r="P28" s="114">
        <f t="shared" si="2"/>
        <v>0</v>
      </c>
      <c r="Q28" s="114">
        <f t="shared" si="2"/>
        <v>0</v>
      </c>
      <c r="R28" s="114">
        <f t="shared" si="2"/>
        <v>0</v>
      </c>
    </row>
    <row r="29" spans="1:19" ht="24.75" thickTop="1" thickBot="1">
      <c r="A29" s="98" t="s">
        <v>351</v>
      </c>
      <c r="C29" s="149">
        <f>+C28-C17</f>
        <v>89486.550000000745</v>
      </c>
    </row>
    <row r="30" spans="1:19" ht="24" thickTop="1"/>
    <row r="35" spans="1:14">
      <c r="A35" s="88"/>
    </row>
    <row r="37" spans="1:14">
      <c r="C37" s="163"/>
      <c r="L37" s="163"/>
    </row>
    <row r="38" spans="1:14"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</row>
    <row r="39" spans="1:14">
      <c r="B39" s="147"/>
      <c r="C39" s="163"/>
      <c r="D39" s="163"/>
      <c r="E39" s="163"/>
      <c r="F39" s="163"/>
      <c r="G39" s="163"/>
      <c r="H39" s="163"/>
      <c r="I39" s="163"/>
      <c r="J39" s="163"/>
      <c r="K39" s="164"/>
      <c r="L39" s="163"/>
      <c r="M39" s="163"/>
      <c r="N39" s="163"/>
    </row>
    <row r="40" spans="1:14"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</row>
    <row r="41" spans="1:14"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</row>
    <row r="42" spans="1:14"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</sheetData>
  <mergeCells count="10">
    <mergeCell ref="E4:E5"/>
    <mergeCell ref="A1:R1"/>
    <mergeCell ref="A2:R2"/>
    <mergeCell ref="A3:R3"/>
    <mergeCell ref="A4:A5"/>
    <mergeCell ref="B4:B5"/>
    <mergeCell ref="C4:C5"/>
    <mergeCell ref="D4:D5"/>
    <mergeCell ref="F4:F5"/>
    <mergeCell ref="G4:R4"/>
  </mergeCells>
  <pageMargins left="0" right="0" top="0.74803149606299213" bottom="0" header="0.31496062992125984" footer="0.31496062992125984"/>
  <pageSetup paperSize="9" scale="6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42"/>
  <sheetViews>
    <sheetView topLeftCell="A13" zoomScale="70" zoomScaleNormal="70" workbookViewId="0">
      <selection activeCell="A30" sqref="A30"/>
    </sheetView>
  </sheetViews>
  <sheetFormatPr defaultRowHeight="23.25"/>
  <cols>
    <col min="1" max="1" width="32.875" style="1" bestFit="1" customWidth="1"/>
    <col min="2" max="2" width="16.625" style="1" customWidth="1"/>
    <col min="3" max="3" width="15.625" style="1" customWidth="1"/>
    <col min="4" max="13" width="12.625" style="1" customWidth="1"/>
    <col min="14" max="14" width="13" style="1" customWidth="1"/>
    <col min="15" max="15" width="11.625" style="1" customWidth="1"/>
    <col min="16" max="16384" width="9" style="1"/>
  </cols>
  <sheetData>
    <row r="1" spans="1:15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>
      <c r="A2" s="181" t="s">
        <v>353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5" spans="1:15">
      <c r="A5" s="183" t="s">
        <v>65</v>
      </c>
      <c r="B5" s="183" t="s">
        <v>62</v>
      </c>
      <c r="C5" s="183" t="s">
        <v>204</v>
      </c>
      <c r="D5" s="183" t="s">
        <v>225</v>
      </c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3" customFormat="1" ht="116.25">
      <c r="A6" s="183"/>
      <c r="B6" s="183"/>
      <c r="C6" s="183"/>
      <c r="D6" s="79" t="s">
        <v>327</v>
      </c>
      <c r="E6" s="79" t="s">
        <v>328</v>
      </c>
      <c r="F6" s="80" t="s">
        <v>329</v>
      </c>
      <c r="G6" s="79" t="s">
        <v>337</v>
      </c>
      <c r="H6" s="79" t="s">
        <v>330</v>
      </c>
      <c r="I6" s="79" t="s">
        <v>331</v>
      </c>
      <c r="J6" s="79" t="s">
        <v>332</v>
      </c>
      <c r="K6" s="79" t="s">
        <v>333</v>
      </c>
      <c r="L6" s="79" t="s">
        <v>334</v>
      </c>
      <c r="M6" s="79" t="s">
        <v>335</v>
      </c>
      <c r="N6" s="79" t="s">
        <v>336</v>
      </c>
      <c r="O6" s="81" t="s">
        <v>157</v>
      </c>
    </row>
    <row r="7" spans="1:15" s="83" customFormat="1">
      <c r="A7" s="96" t="s">
        <v>67</v>
      </c>
      <c r="B7" s="99"/>
      <c r="C7" s="102"/>
      <c r="D7" s="101"/>
      <c r="E7" s="101"/>
      <c r="F7" s="100"/>
      <c r="G7" s="101"/>
      <c r="H7" s="101"/>
      <c r="I7" s="101"/>
      <c r="J7" s="101"/>
      <c r="K7" s="101"/>
      <c r="L7" s="101"/>
      <c r="M7" s="101"/>
      <c r="N7" s="101"/>
      <c r="O7" s="101"/>
    </row>
    <row r="8" spans="1:15" s="83" customFormat="1">
      <c r="A8" s="95" t="s">
        <v>157</v>
      </c>
      <c r="B8" s="103"/>
      <c r="C8" s="90">
        <f t="shared" ref="C8:C18" si="0">SUM(D8:O8)</f>
        <v>0</v>
      </c>
      <c r="D8" s="105"/>
      <c r="E8" s="105"/>
      <c r="F8" s="104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83" customFormat="1">
      <c r="A9" s="85" t="s">
        <v>273</v>
      </c>
      <c r="B9" s="107"/>
      <c r="C9" s="90">
        <f t="shared" si="0"/>
        <v>0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s="83" customFormat="1">
      <c r="A10" s="85" t="s">
        <v>274</v>
      </c>
      <c r="B10" s="107"/>
      <c r="C10" s="90">
        <f t="shared" si="0"/>
        <v>0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5" s="83" customFormat="1">
      <c r="A11" s="86" t="s">
        <v>152</v>
      </c>
      <c r="B11" s="91"/>
      <c r="C11" s="90">
        <f t="shared" si="0"/>
        <v>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15" s="83" customFormat="1">
      <c r="A12" s="86" t="s">
        <v>153</v>
      </c>
      <c r="B12" s="91"/>
      <c r="C12" s="90">
        <f t="shared" si="0"/>
        <v>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5" s="83" customFormat="1">
      <c r="A13" s="86" t="s">
        <v>154</v>
      </c>
      <c r="B13" s="91"/>
      <c r="C13" s="90">
        <f t="shared" si="0"/>
        <v>0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15" s="83" customFormat="1">
      <c r="A14" s="86" t="s">
        <v>276</v>
      </c>
      <c r="B14" s="91"/>
      <c r="C14" s="90">
        <f t="shared" si="0"/>
        <v>0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1:15" s="83" customFormat="1">
      <c r="A15" s="86" t="s">
        <v>341</v>
      </c>
      <c r="B15" s="91"/>
      <c r="C15" s="90">
        <f t="shared" si="0"/>
        <v>0</v>
      </c>
      <c r="D15" s="91"/>
      <c r="E15" s="91"/>
      <c r="F15" s="91"/>
      <c r="G15" s="91"/>
      <c r="H15" s="91"/>
      <c r="I15" s="91"/>
      <c r="J15" s="91"/>
      <c r="K15" s="91"/>
      <c r="L15" s="91"/>
      <c r="M15" s="90"/>
      <c r="N15" s="90"/>
      <c r="O15" s="90"/>
    </row>
    <row r="16" spans="1:15" s="83" customFormat="1">
      <c r="A16" s="86" t="s">
        <v>342</v>
      </c>
      <c r="B16" s="91"/>
      <c r="C16" s="90">
        <f t="shared" si="0"/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0"/>
      <c r="N16" s="90"/>
      <c r="O16" s="90"/>
    </row>
    <row r="17" spans="1:15" s="83" customFormat="1">
      <c r="A17" s="86" t="s">
        <v>156</v>
      </c>
      <c r="B17" s="91"/>
      <c r="C17" s="90">
        <f t="shared" si="0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0"/>
      <c r="N17" s="90"/>
      <c r="O17" s="90"/>
    </row>
    <row r="18" spans="1:15" s="83" customFormat="1">
      <c r="A18" s="93" t="s">
        <v>59</v>
      </c>
      <c r="B18" s="94"/>
      <c r="C18" s="92">
        <f t="shared" si="0"/>
        <v>0</v>
      </c>
      <c r="D18" s="94"/>
      <c r="E18" s="94"/>
      <c r="F18" s="94"/>
      <c r="G18" s="94"/>
      <c r="H18" s="94"/>
      <c r="I18" s="94"/>
      <c r="J18" s="94"/>
      <c r="K18" s="94"/>
      <c r="L18" s="94"/>
      <c r="M18" s="92"/>
      <c r="N18" s="92"/>
      <c r="O18" s="92"/>
    </row>
    <row r="19" spans="1:15" s="83" customFormat="1" ht="24" thickBot="1">
      <c r="A19" s="82" t="s">
        <v>343</v>
      </c>
      <c r="B19" s="110">
        <f>SUM(B8:B18)</f>
        <v>0</v>
      </c>
      <c r="C19" s="111">
        <f>SUM(C8:C18)</f>
        <v>0</v>
      </c>
      <c r="D19" s="112"/>
      <c r="E19" s="112"/>
      <c r="F19" s="113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15" s="83" customFormat="1" ht="24" thickTop="1">
      <c r="A20" s="97" t="s">
        <v>66</v>
      </c>
      <c r="B20" s="108"/>
      <c r="C20" s="106"/>
      <c r="D20" s="109"/>
      <c r="E20" s="109"/>
      <c r="F20" s="106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>
      <c r="A21" s="85" t="s">
        <v>344</v>
      </c>
      <c r="B21" s="107"/>
      <c r="C21" s="90">
        <f>SUM(D21:O21)</f>
        <v>0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5">
      <c r="A22" s="85" t="s">
        <v>345</v>
      </c>
      <c r="B22" s="107"/>
      <c r="C22" s="90">
        <f>SUM(D22:O22)</f>
        <v>0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>
      <c r="A23" s="86" t="s">
        <v>346</v>
      </c>
      <c r="B23" s="91"/>
      <c r="C23" s="90">
        <f>SUM(D23:O23)</f>
        <v>0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5">
      <c r="A24" s="86" t="s">
        <v>349</v>
      </c>
      <c r="B24" s="91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>
      <c r="A25" s="86" t="s">
        <v>347</v>
      </c>
      <c r="B25" s="91"/>
      <c r="C25" s="90">
        <f>SUM(D25:O25)</f>
        <v>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1:15">
      <c r="A26" s="86" t="s">
        <v>348</v>
      </c>
      <c r="B26" s="91"/>
      <c r="C26" s="90">
        <f>SUM(D26:O26)</f>
        <v>0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1:15">
      <c r="A27" s="86" t="s">
        <v>171</v>
      </c>
      <c r="B27" s="91"/>
      <c r="C27" s="90">
        <f>SUM(D27:O27)</f>
        <v>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1:15">
      <c r="A28" s="86" t="s">
        <v>172</v>
      </c>
      <c r="B28" s="91"/>
      <c r="C28" s="90">
        <f>SUM(D28:O28)</f>
        <v>0</v>
      </c>
      <c r="D28" s="91"/>
      <c r="E28" s="91"/>
      <c r="F28" s="91"/>
      <c r="G28" s="91"/>
      <c r="H28" s="91"/>
      <c r="I28" s="91"/>
      <c r="J28" s="91"/>
      <c r="K28" s="91"/>
      <c r="L28" s="91"/>
      <c r="M28" s="90"/>
      <c r="N28" s="90"/>
      <c r="O28" s="90"/>
    </row>
    <row r="29" spans="1:15">
      <c r="A29" s="86" t="s">
        <v>350</v>
      </c>
      <c r="B29" s="91"/>
      <c r="C29" s="90">
        <f>SUM(D29:O29)</f>
        <v>0</v>
      </c>
      <c r="D29" s="91"/>
      <c r="E29" s="91"/>
      <c r="F29" s="91"/>
      <c r="G29" s="91"/>
      <c r="H29" s="91"/>
      <c r="I29" s="91"/>
      <c r="J29" s="91"/>
      <c r="K29" s="91"/>
      <c r="L29" s="91"/>
      <c r="M29" s="90"/>
      <c r="N29" s="90"/>
      <c r="O29" s="90"/>
    </row>
    <row r="30" spans="1:15" ht="24.75" thickBot="1">
      <c r="A30" s="87" t="s">
        <v>72</v>
      </c>
      <c r="B30" s="115">
        <f t="shared" ref="B30:O30" si="1">SUM(B21:B29)</f>
        <v>0</v>
      </c>
      <c r="C30" s="114">
        <f t="shared" si="1"/>
        <v>0</v>
      </c>
      <c r="D30" s="114">
        <f t="shared" si="1"/>
        <v>0</v>
      </c>
      <c r="E30" s="114">
        <f t="shared" si="1"/>
        <v>0</v>
      </c>
      <c r="F30" s="114">
        <f t="shared" si="1"/>
        <v>0</v>
      </c>
      <c r="G30" s="114">
        <f t="shared" si="1"/>
        <v>0</v>
      </c>
      <c r="H30" s="114">
        <f t="shared" si="1"/>
        <v>0</v>
      </c>
      <c r="I30" s="114">
        <f t="shared" si="1"/>
        <v>0</v>
      </c>
      <c r="J30" s="114">
        <f t="shared" si="1"/>
        <v>0</v>
      </c>
      <c r="K30" s="114">
        <f t="shared" si="1"/>
        <v>0</v>
      </c>
      <c r="L30" s="114">
        <f t="shared" si="1"/>
        <v>0</v>
      </c>
      <c r="M30" s="114">
        <f t="shared" si="1"/>
        <v>0</v>
      </c>
      <c r="N30" s="114">
        <f t="shared" si="1"/>
        <v>0</v>
      </c>
      <c r="O30" s="114">
        <f t="shared" si="1"/>
        <v>0</v>
      </c>
    </row>
    <row r="31" spans="1:15" ht="24.75" thickTop="1" thickBot="1">
      <c r="A31" s="98" t="s">
        <v>351</v>
      </c>
      <c r="C31" s="116">
        <f>+C30-C19</f>
        <v>0</v>
      </c>
    </row>
    <row r="32" spans="1:15" ht="24" thickTop="1"/>
    <row r="35" spans="1:14">
      <c r="A35" s="88" t="s">
        <v>469</v>
      </c>
    </row>
    <row r="37" spans="1:14" ht="24" thickBot="1">
      <c r="A37" s="1" t="s">
        <v>457</v>
      </c>
      <c r="B37" s="1" t="s">
        <v>64</v>
      </c>
      <c r="C37" s="146"/>
      <c r="D37" s="1" t="s">
        <v>458</v>
      </c>
      <c r="E37" s="1" t="s">
        <v>459</v>
      </c>
      <c r="H37" s="1" t="s">
        <v>462</v>
      </c>
      <c r="K37" s="146"/>
      <c r="L37" s="1" t="s">
        <v>458</v>
      </c>
      <c r="M37" s="1" t="s">
        <v>459</v>
      </c>
    </row>
    <row r="38" spans="1:14" ht="24" thickTop="1"/>
    <row r="39" spans="1:14" ht="24" thickBot="1">
      <c r="B39" s="147" t="s">
        <v>460</v>
      </c>
      <c r="E39" s="146"/>
      <c r="F39" s="1" t="s">
        <v>458</v>
      </c>
      <c r="J39" s="147" t="s">
        <v>460</v>
      </c>
      <c r="M39" s="146"/>
      <c r="N39" s="1" t="s">
        <v>458</v>
      </c>
    </row>
    <row r="40" spans="1:14" ht="24.75" thickTop="1" thickBot="1">
      <c r="B40" s="1" t="s">
        <v>468</v>
      </c>
      <c r="E40" s="148"/>
      <c r="F40" s="1" t="s">
        <v>458</v>
      </c>
      <c r="J40" s="1" t="s">
        <v>468</v>
      </c>
      <c r="M40" s="148"/>
      <c r="N40" s="1" t="s">
        <v>458</v>
      </c>
    </row>
    <row r="41" spans="1:14" ht="24.75" thickTop="1" thickBot="1">
      <c r="B41" s="1" t="s">
        <v>470</v>
      </c>
      <c r="E41" s="148"/>
      <c r="F41" s="1" t="s">
        <v>458</v>
      </c>
      <c r="J41" s="1" t="s">
        <v>470</v>
      </c>
      <c r="M41" s="148"/>
      <c r="N41" s="1" t="s">
        <v>458</v>
      </c>
    </row>
    <row r="42" spans="1:14" ht="24" thickTop="1"/>
  </sheetData>
  <mergeCells count="7">
    <mergeCell ref="A1:O1"/>
    <mergeCell ref="A2:O2"/>
    <mergeCell ref="A3:O3"/>
    <mergeCell ref="A5:A6"/>
    <mergeCell ref="B5:B6"/>
    <mergeCell ref="C5:C6"/>
    <mergeCell ref="D5:O5"/>
  </mergeCells>
  <pageMargins left="0.31496062992125984" right="0.31496062992125984" top="0.74803149606299213" bottom="0.35433070866141736" header="0.31496062992125984" footer="0.31496062992125984"/>
  <pageSetup paperSize="9" scale="6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43"/>
  <sheetViews>
    <sheetView zoomScale="70" zoomScaleNormal="70" workbookViewId="0">
      <selection activeCell="H44" sqref="H44"/>
    </sheetView>
  </sheetViews>
  <sheetFormatPr defaultRowHeight="23.25"/>
  <cols>
    <col min="1" max="1" width="32.875" style="1" bestFit="1" customWidth="1"/>
    <col min="2" max="2" width="16.625" style="1" customWidth="1"/>
    <col min="3" max="3" width="15.625" style="1" customWidth="1"/>
    <col min="4" max="13" width="12.625" style="1" customWidth="1"/>
    <col min="14" max="14" width="13" style="1" customWidth="1"/>
    <col min="15" max="15" width="11.625" style="1" customWidth="1"/>
    <col min="16" max="16384" width="9" style="1"/>
  </cols>
  <sheetData>
    <row r="1" spans="1:15">
      <c r="A1" s="181" t="str">
        <f>+งบแสดงฐานะการเงิน!A1</f>
        <v>องค์การบริหารส่วนตำบลดอน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>
      <c r="A2" s="181" t="s">
        <v>354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>
      <c r="A3" s="181" t="str">
        <f>+'ตามแผนงาน 1'!A3:F3</f>
        <v>ตั้งแต่วันที่  1  ตุลาคม .........................  ถึง  ........................................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5" spans="1:15">
      <c r="A5" s="183" t="s">
        <v>65</v>
      </c>
      <c r="B5" s="183" t="s">
        <v>62</v>
      </c>
      <c r="C5" s="183" t="s">
        <v>204</v>
      </c>
      <c r="D5" s="183" t="s">
        <v>225</v>
      </c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3" customFormat="1" ht="116.25">
      <c r="A6" s="183"/>
      <c r="B6" s="183"/>
      <c r="C6" s="183"/>
      <c r="D6" s="79" t="s">
        <v>327</v>
      </c>
      <c r="E6" s="79" t="s">
        <v>328</v>
      </c>
      <c r="F6" s="80" t="s">
        <v>329</v>
      </c>
      <c r="G6" s="79" t="s">
        <v>337</v>
      </c>
      <c r="H6" s="79" t="s">
        <v>330</v>
      </c>
      <c r="I6" s="79" t="s">
        <v>331</v>
      </c>
      <c r="J6" s="79" t="s">
        <v>332</v>
      </c>
      <c r="K6" s="79" t="s">
        <v>333</v>
      </c>
      <c r="L6" s="79" t="s">
        <v>334</v>
      </c>
      <c r="M6" s="79" t="s">
        <v>335</v>
      </c>
      <c r="N6" s="79" t="s">
        <v>336</v>
      </c>
      <c r="O6" s="81" t="s">
        <v>157</v>
      </c>
    </row>
    <row r="7" spans="1:15" s="83" customFormat="1">
      <c r="A7" s="96" t="s">
        <v>67</v>
      </c>
      <c r="B7" s="99"/>
      <c r="C7" s="102"/>
      <c r="D7" s="101"/>
      <c r="E7" s="101"/>
      <c r="F7" s="100"/>
      <c r="G7" s="101"/>
      <c r="H7" s="101"/>
      <c r="I7" s="101"/>
      <c r="J7" s="101"/>
      <c r="K7" s="101"/>
      <c r="L7" s="101"/>
      <c r="M7" s="101"/>
      <c r="N7" s="101"/>
      <c r="O7" s="101"/>
    </row>
    <row r="8" spans="1:15" s="83" customFormat="1">
      <c r="A8" s="95" t="s">
        <v>157</v>
      </c>
      <c r="B8" s="103"/>
      <c r="C8" s="90">
        <f t="shared" ref="C8:C18" si="0">SUM(D8:O8)</f>
        <v>0</v>
      </c>
      <c r="D8" s="105"/>
      <c r="E8" s="105"/>
      <c r="F8" s="104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83" customFormat="1">
      <c r="A9" s="85" t="s">
        <v>273</v>
      </c>
      <c r="B9" s="107"/>
      <c r="C9" s="90">
        <f t="shared" si="0"/>
        <v>0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s="83" customFormat="1">
      <c r="A10" s="85" t="s">
        <v>274</v>
      </c>
      <c r="B10" s="107"/>
      <c r="C10" s="90">
        <f t="shared" si="0"/>
        <v>0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5" s="83" customFormat="1">
      <c r="A11" s="86" t="s">
        <v>152</v>
      </c>
      <c r="B11" s="91"/>
      <c r="C11" s="90">
        <f t="shared" si="0"/>
        <v>0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15" s="83" customFormat="1">
      <c r="A12" s="86" t="s">
        <v>153</v>
      </c>
      <c r="B12" s="91"/>
      <c r="C12" s="90">
        <f t="shared" si="0"/>
        <v>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5" s="83" customFormat="1">
      <c r="A13" s="86" t="s">
        <v>154</v>
      </c>
      <c r="B13" s="91"/>
      <c r="C13" s="90">
        <f t="shared" si="0"/>
        <v>0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15" s="83" customFormat="1">
      <c r="A14" s="86" t="s">
        <v>276</v>
      </c>
      <c r="B14" s="91"/>
      <c r="C14" s="90">
        <f t="shared" si="0"/>
        <v>0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1:15" s="83" customFormat="1">
      <c r="A15" s="86" t="s">
        <v>341</v>
      </c>
      <c r="B15" s="91"/>
      <c r="C15" s="90">
        <f t="shared" si="0"/>
        <v>0</v>
      </c>
      <c r="D15" s="91"/>
      <c r="E15" s="91"/>
      <c r="F15" s="91"/>
      <c r="G15" s="91"/>
      <c r="H15" s="91"/>
      <c r="I15" s="91"/>
      <c r="J15" s="91"/>
      <c r="K15" s="91"/>
      <c r="L15" s="91"/>
      <c r="M15" s="90"/>
      <c r="N15" s="90"/>
      <c r="O15" s="90"/>
    </row>
    <row r="16" spans="1:15" s="83" customFormat="1">
      <c r="A16" s="86" t="s">
        <v>342</v>
      </c>
      <c r="B16" s="91"/>
      <c r="C16" s="90">
        <f t="shared" si="0"/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0"/>
      <c r="N16" s="90"/>
      <c r="O16" s="90"/>
    </row>
    <row r="17" spans="1:15" s="83" customFormat="1">
      <c r="A17" s="86" t="s">
        <v>156</v>
      </c>
      <c r="B17" s="91"/>
      <c r="C17" s="90">
        <f t="shared" si="0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0"/>
      <c r="N17" s="90"/>
      <c r="O17" s="90"/>
    </row>
    <row r="18" spans="1:15" s="83" customFormat="1">
      <c r="A18" s="93" t="s">
        <v>59</v>
      </c>
      <c r="B18" s="94"/>
      <c r="C18" s="92">
        <f t="shared" si="0"/>
        <v>0</v>
      </c>
      <c r="D18" s="94"/>
      <c r="E18" s="94"/>
      <c r="F18" s="94"/>
      <c r="G18" s="94"/>
      <c r="H18" s="94"/>
      <c r="I18" s="94"/>
      <c r="J18" s="94"/>
      <c r="K18" s="94"/>
      <c r="L18" s="94"/>
      <c r="M18" s="92"/>
      <c r="N18" s="92"/>
      <c r="O18" s="92"/>
    </row>
    <row r="19" spans="1:15" s="83" customFormat="1" ht="24" thickBot="1">
      <c r="A19" s="82" t="s">
        <v>343</v>
      </c>
      <c r="B19" s="110">
        <f>SUM(B8:B18)</f>
        <v>0</v>
      </c>
      <c r="C19" s="111">
        <f>SUM(C8:C18)</f>
        <v>0</v>
      </c>
      <c r="D19" s="112"/>
      <c r="E19" s="112"/>
      <c r="F19" s="113"/>
      <c r="G19" s="112"/>
      <c r="H19" s="112"/>
      <c r="I19" s="112"/>
      <c r="J19" s="112"/>
      <c r="K19" s="112"/>
      <c r="L19" s="112"/>
      <c r="M19" s="112"/>
      <c r="N19" s="112"/>
      <c r="O19" s="112"/>
    </row>
    <row r="20" spans="1:15" s="83" customFormat="1" ht="24" thickTop="1">
      <c r="A20" s="97" t="s">
        <v>66</v>
      </c>
      <c r="B20" s="108"/>
      <c r="C20" s="106"/>
      <c r="D20" s="109"/>
      <c r="E20" s="109"/>
      <c r="F20" s="106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>
      <c r="A21" s="85" t="s">
        <v>344</v>
      </c>
      <c r="B21" s="107"/>
      <c r="C21" s="90">
        <f>SUM(D21:O21)</f>
        <v>0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5">
      <c r="A22" s="85" t="s">
        <v>345</v>
      </c>
      <c r="B22" s="107"/>
      <c r="C22" s="90">
        <f>SUM(D22:O22)</f>
        <v>0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>
      <c r="A23" s="86" t="s">
        <v>346</v>
      </c>
      <c r="B23" s="91"/>
      <c r="C23" s="90">
        <f>SUM(D23:O23)</f>
        <v>0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5">
      <c r="A24" s="86" t="s">
        <v>349</v>
      </c>
      <c r="B24" s="91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>
      <c r="A25" s="86" t="s">
        <v>347</v>
      </c>
      <c r="B25" s="91"/>
      <c r="C25" s="90">
        <f>SUM(D25:O25)</f>
        <v>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1:15">
      <c r="A26" s="86" t="s">
        <v>348</v>
      </c>
      <c r="B26" s="91"/>
      <c r="C26" s="90">
        <f>SUM(D26:O26)</f>
        <v>0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1:15">
      <c r="A27" s="86" t="s">
        <v>171</v>
      </c>
      <c r="B27" s="91"/>
      <c r="C27" s="90">
        <f>SUM(D27:O27)</f>
        <v>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1:15">
      <c r="A28" s="86" t="s">
        <v>172</v>
      </c>
      <c r="B28" s="91"/>
      <c r="C28" s="90">
        <f>SUM(D28:O28)</f>
        <v>0</v>
      </c>
      <c r="D28" s="91"/>
      <c r="E28" s="91"/>
      <c r="F28" s="91"/>
      <c r="G28" s="91"/>
      <c r="H28" s="91"/>
      <c r="I28" s="91"/>
      <c r="J28" s="91"/>
      <c r="K28" s="91"/>
      <c r="L28" s="91"/>
      <c r="M28" s="90"/>
      <c r="N28" s="90"/>
      <c r="O28" s="90"/>
    </row>
    <row r="29" spans="1:15">
      <c r="A29" s="86" t="s">
        <v>350</v>
      </c>
      <c r="B29" s="91"/>
      <c r="C29" s="90">
        <f>SUM(D29:O29)</f>
        <v>0</v>
      </c>
      <c r="D29" s="91"/>
      <c r="E29" s="91"/>
      <c r="F29" s="91"/>
      <c r="G29" s="91"/>
      <c r="H29" s="91"/>
      <c r="I29" s="91"/>
      <c r="J29" s="91"/>
      <c r="K29" s="91"/>
      <c r="L29" s="91"/>
      <c r="M29" s="90"/>
      <c r="N29" s="90"/>
      <c r="O29" s="90"/>
    </row>
    <row r="30" spans="1:15" ht="24.75" thickBot="1">
      <c r="A30" s="87" t="s">
        <v>72</v>
      </c>
      <c r="B30" s="115">
        <f t="shared" ref="B30:O30" si="1">SUM(B21:B29)</f>
        <v>0</v>
      </c>
      <c r="C30" s="114">
        <f t="shared" si="1"/>
        <v>0</v>
      </c>
      <c r="D30" s="114">
        <f t="shared" si="1"/>
        <v>0</v>
      </c>
      <c r="E30" s="114">
        <f t="shared" si="1"/>
        <v>0</v>
      </c>
      <c r="F30" s="114">
        <f t="shared" si="1"/>
        <v>0</v>
      </c>
      <c r="G30" s="114">
        <f t="shared" si="1"/>
        <v>0</v>
      </c>
      <c r="H30" s="114">
        <f t="shared" si="1"/>
        <v>0</v>
      </c>
      <c r="I30" s="114">
        <f t="shared" si="1"/>
        <v>0</v>
      </c>
      <c r="J30" s="114">
        <f t="shared" si="1"/>
        <v>0</v>
      </c>
      <c r="K30" s="114">
        <f t="shared" si="1"/>
        <v>0</v>
      </c>
      <c r="L30" s="114">
        <f t="shared" si="1"/>
        <v>0</v>
      </c>
      <c r="M30" s="114">
        <f t="shared" si="1"/>
        <v>0</v>
      </c>
      <c r="N30" s="114">
        <f t="shared" si="1"/>
        <v>0</v>
      </c>
      <c r="O30" s="114">
        <f t="shared" si="1"/>
        <v>0</v>
      </c>
    </row>
    <row r="31" spans="1:15" ht="24.75" thickTop="1" thickBot="1">
      <c r="A31" s="98" t="s">
        <v>351</v>
      </c>
      <c r="C31" s="116">
        <f>+C30-C19</f>
        <v>0</v>
      </c>
    </row>
    <row r="32" spans="1:15" ht="24" thickTop="1"/>
    <row r="35" spans="1:14">
      <c r="A35" s="88" t="s">
        <v>471</v>
      </c>
    </row>
    <row r="37" spans="1:14" ht="24" thickBot="1">
      <c r="A37" s="1" t="s">
        <v>457</v>
      </c>
      <c r="B37" s="1" t="s">
        <v>64</v>
      </c>
      <c r="C37" s="146"/>
      <c r="D37" s="1" t="s">
        <v>458</v>
      </c>
      <c r="E37" s="1" t="s">
        <v>459</v>
      </c>
      <c r="H37" s="1" t="s">
        <v>462</v>
      </c>
      <c r="K37" s="146"/>
      <c r="L37" s="1" t="s">
        <v>458</v>
      </c>
      <c r="M37" s="1" t="s">
        <v>459</v>
      </c>
    </row>
    <row r="38" spans="1:14" ht="24" thickTop="1"/>
    <row r="39" spans="1:14" ht="24" thickBot="1">
      <c r="B39" s="147" t="s">
        <v>460</v>
      </c>
      <c r="E39" s="146"/>
      <c r="F39" s="1" t="s">
        <v>458</v>
      </c>
      <c r="J39" s="147" t="s">
        <v>460</v>
      </c>
      <c r="M39" s="146"/>
      <c r="N39" s="1" t="s">
        <v>458</v>
      </c>
    </row>
    <row r="40" spans="1:14" ht="24.75" thickTop="1" thickBot="1">
      <c r="B40" s="1" t="s">
        <v>468</v>
      </c>
      <c r="E40" s="148"/>
      <c r="F40" s="1" t="s">
        <v>458</v>
      </c>
      <c r="J40" s="1" t="s">
        <v>468</v>
      </c>
      <c r="M40" s="148"/>
      <c r="N40" s="1" t="s">
        <v>458</v>
      </c>
    </row>
    <row r="41" spans="1:14" ht="24.75" thickTop="1" thickBot="1">
      <c r="B41" s="1" t="s">
        <v>470</v>
      </c>
      <c r="E41" s="148"/>
      <c r="F41" s="1" t="s">
        <v>458</v>
      </c>
      <c r="J41" s="1" t="s">
        <v>470</v>
      </c>
      <c r="M41" s="148"/>
      <c r="N41" s="1" t="s">
        <v>458</v>
      </c>
    </row>
    <row r="42" spans="1:14" ht="24.75" thickTop="1" thickBot="1">
      <c r="B42" s="1" t="s">
        <v>472</v>
      </c>
      <c r="E42" s="148"/>
      <c r="F42" s="1" t="s">
        <v>458</v>
      </c>
      <c r="J42" s="1" t="s">
        <v>472</v>
      </c>
      <c r="M42" s="148"/>
      <c r="N42" s="1" t="s">
        <v>458</v>
      </c>
    </row>
    <row r="43" spans="1:14" ht="24" thickTop="1"/>
  </sheetData>
  <mergeCells count="7">
    <mergeCell ref="A1:O1"/>
    <mergeCell ref="A2:O2"/>
    <mergeCell ref="A3:O3"/>
    <mergeCell ref="A5:A6"/>
    <mergeCell ref="B5:B6"/>
    <mergeCell ref="C5:C6"/>
    <mergeCell ref="D5:O5"/>
  </mergeCells>
  <pageMargins left="0.31496062992125984" right="0.31496062992125984" top="0.74803149606299213" bottom="0.35433070866141736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4" sqref="A4"/>
    </sheetView>
  </sheetViews>
  <sheetFormatPr defaultRowHeight="24"/>
  <cols>
    <col min="1" max="1" width="9" style="7"/>
    <col min="2" max="2" width="11.75" style="7" bestFit="1" customWidth="1"/>
    <col min="3" max="5" width="9" style="7"/>
    <col min="6" max="6" width="13.375" style="7" bestFit="1" customWidth="1"/>
    <col min="7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">
        <v>531</v>
      </c>
      <c r="B3" s="169"/>
      <c r="C3" s="169"/>
      <c r="D3" s="169"/>
      <c r="E3" s="169"/>
      <c r="F3" s="169"/>
      <c r="G3" s="169"/>
    </row>
    <row r="5" spans="1:7">
      <c r="A5" s="37" t="s">
        <v>201</v>
      </c>
    </row>
    <row r="6" spans="1:7">
      <c r="B6" s="7" t="s">
        <v>202</v>
      </c>
      <c r="F6" s="35"/>
    </row>
    <row r="7" spans="1:7">
      <c r="B7" s="7" t="s">
        <v>529</v>
      </c>
      <c r="F7" s="35">
        <v>22551207.059999999</v>
      </c>
    </row>
    <row r="8" spans="1:7">
      <c r="B8" s="7" t="s">
        <v>530</v>
      </c>
      <c r="F8" s="35">
        <v>373217.67</v>
      </c>
    </row>
    <row r="9" spans="1:7">
      <c r="C9" s="7" t="s">
        <v>203</v>
      </c>
      <c r="F9" s="35"/>
    </row>
    <row r="10" spans="1:7" ht="24.75" thickBot="1">
      <c r="D10" s="34" t="s">
        <v>204</v>
      </c>
      <c r="F10" s="36">
        <f>SUM(F6:F9)</f>
        <v>22924424.73</v>
      </c>
    </row>
    <row r="11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F61"/>
  <sheetViews>
    <sheetView workbookViewId="0">
      <pane ySplit="3" topLeftCell="A10" activePane="bottomLeft" state="frozen"/>
      <selection pane="bottomLeft" activeCell="C61" sqref="C61"/>
    </sheetView>
  </sheetViews>
  <sheetFormatPr defaultRowHeight="24"/>
  <cols>
    <col min="1" max="1" width="44.375" style="61" bestFit="1" customWidth="1"/>
    <col min="2" max="2" width="39" style="61" customWidth="1"/>
    <col min="3" max="3" width="44.125" style="61" customWidth="1"/>
    <col min="4" max="4" width="7.5" style="61" bestFit="1" customWidth="1"/>
    <col min="5" max="16384" width="9" style="61"/>
  </cols>
  <sheetData>
    <row r="1" spans="1:5">
      <c r="A1" s="117"/>
      <c r="B1" s="117"/>
      <c r="C1" s="117"/>
    </row>
    <row r="2" spans="1:5" ht="27.75" customHeight="1">
      <c r="A2" s="117"/>
      <c r="B2" s="117"/>
      <c r="C2" s="117"/>
    </row>
    <row r="3" spans="1:5">
      <c r="A3" s="117" t="s">
        <v>74</v>
      </c>
      <c r="B3" s="117" t="s">
        <v>93</v>
      </c>
      <c r="C3" s="117" t="s">
        <v>136</v>
      </c>
    </row>
    <row r="4" spans="1:5">
      <c r="A4" s="117" t="s">
        <v>75</v>
      </c>
      <c r="B4" s="117" t="s">
        <v>75</v>
      </c>
      <c r="C4" s="117" t="s">
        <v>75</v>
      </c>
    </row>
    <row r="5" spans="1:5">
      <c r="A5" s="117" t="s">
        <v>65</v>
      </c>
      <c r="B5" s="117" t="s">
        <v>65</v>
      </c>
      <c r="C5" s="117" t="s">
        <v>65</v>
      </c>
    </row>
    <row r="6" spans="1:5">
      <c r="A6" s="118" t="s">
        <v>76</v>
      </c>
      <c r="B6" s="118" t="s">
        <v>76</v>
      </c>
      <c r="C6" s="118" t="s">
        <v>1</v>
      </c>
    </row>
    <row r="8" spans="1:5">
      <c r="A8" s="119" t="s">
        <v>77</v>
      </c>
      <c r="B8" s="119" t="s">
        <v>77</v>
      </c>
      <c r="C8" s="11" t="s">
        <v>110</v>
      </c>
      <c r="D8" s="8"/>
      <c r="E8" s="8"/>
    </row>
    <row r="9" spans="1:5">
      <c r="A9" s="119" t="s">
        <v>78</v>
      </c>
      <c r="B9" s="119"/>
      <c r="C9" s="30" t="s">
        <v>111</v>
      </c>
      <c r="D9" s="8"/>
      <c r="E9" s="8"/>
    </row>
    <row r="10" spans="1:5">
      <c r="B10" s="119" t="s">
        <v>94</v>
      </c>
      <c r="C10" s="8"/>
      <c r="E10" s="8"/>
    </row>
    <row r="11" spans="1:5">
      <c r="A11" s="119"/>
      <c r="B11" s="119" t="s">
        <v>95</v>
      </c>
      <c r="C11" s="8"/>
    </row>
    <row r="12" spans="1:5">
      <c r="A12" s="119"/>
      <c r="B12" s="119" t="s">
        <v>96</v>
      </c>
      <c r="C12" s="8"/>
    </row>
    <row r="13" spans="1:5">
      <c r="A13" s="119"/>
      <c r="B13" s="119" t="s">
        <v>97</v>
      </c>
      <c r="C13" s="8"/>
    </row>
    <row r="14" spans="1:5">
      <c r="A14" s="119"/>
      <c r="B14" s="119" t="s">
        <v>98</v>
      </c>
      <c r="C14" s="8"/>
    </row>
    <row r="15" spans="1:5">
      <c r="A15" s="119" t="s">
        <v>79</v>
      </c>
      <c r="B15" s="119"/>
      <c r="C15" s="30" t="s">
        <v>128</v>
      </c>
    </row>
    <row r="16" spans="1:5">
      <c r="A16" s="119" t="s">
        <v>4</v>
      </c>
      <c r="B16" s="119"/>
      <c r="C16" s="30" t="s">
        <v>129</v>
      </c>
    </row>
    <row r="17" spans="1:5">
      <c r="C17" s="30" t="s">
        <v>8</v>
      </c>
    </row>
    <row r="18" spans="1:5">
      <c r="A18" s="61" t="s">
        <v>80</v>
      </c>
      <c r="B18" s="61" t="s">
        <v>99</v>
      </c>
      <c r="C18" s="8" t="s">
        <v>112</v>
      </c>
    </row>
    <row r="19" spans="1:5">
      <c r="A19" s="119" t="s">
        <v>7</v>
      </c>
      <c r="B19" s="119" t="s">
        <v>7</v>
      </c>
      <c r="C19" s="30" t="s">
        <v>113</v>
      </c>
    </row>
    <row r="20" spans="1:5">
      <c r="A20" s="119" t="s">
        <v>81</v>
      </c>
      <c r="B20" s="119" t="s">
        <v>81</v>
      </c>
      <c r="C20" s="8"/>
    </row>
    <row r="21" spans="1:5">
      <c r="A21" s="119" t="s">
        <v>82</v>
      </c>
      <c r="B21" s="119" t="s">
        <v>82</v>
      </c>
      <c r="C21" s="8"/>
    </row>
    <row r="22" spans="1:5">
      <c r="A22" s="119" t="s">
        <v>83</v>
      </c>
      <c r="B22" s="119"/>
      <c r="C22" s="8" t="s">
        <v>114</v>
      </c>
    </row>
    <row r="23" spans="1:5">
      <c r="A23" s="119"/>
      <c r="B23" s="119"/>
      <c r="C23" s="30" t="s">
        <v>10</v>
      </c>
    </row>
    <row r="24" spans="1:5">
      <c r="A24" s="119"/>
      <c r="B24" s="119"/>
      <c r="C24" s="30" t="s">
        <v>115</v>
      </c>
    </row>
    <row r="25" spans="1:5">
      <c r="B25" s="119" t="s">
        <v>9</v>
      </c>
      <c r="C25" s="30" t="s">
        <v>9</v>
      </c>
    </row>
    <row r="26" spans="1:5">
      <c r="C26" s="30" t="s">
        <v>118</v>
      </c>
    </row>
    <row r="27" spans="1:5">
      <c r="C27" s="61" t="s">
        <v>130</v>
      </c>
    </row>
    <row r="28" spans="1:5">
      <c r="A28" s="119" t="s">
        <v>84</v>
      </c>
      <c r="C28" s="30" t="s">
        <v>12</v>
      </c>
    </row>
    <row r="29" spans="1:5">
      <c r="C29" s="30" t="s">
        <v>116</v>
      </c>
    </row>
    <row r="30" spans="1:5">
      <c r="C30" s="30" t="s">
        <v>117</v>
      </c>
    </row>
    <row r="31" spans="1:5">
      <c r="C31" s="61" t="s">
        <v>131</v>
      </c>
    </row>
    <row r="32" spans="1:5">
      <c r="A32" s="61" t="s">
        <v>85</v>
      </c>
      <c r="B32" s="61" t="s">
        <v>85</v>
      </c>
      <c r="C32" s="61" t="s">
        <v>85</v>
      </c>
      <c r="D32" s="30"/>
      <c r="E32" s="8"/>
    </row>
    <row r="33" spans="1:6">
      <c r="D33" s="30"/>
      <c r="E33" s="8"/>
    </row>
    <row r="34" spans="1:6">
      <c r="A34" s="120" t="s">
        <v>30</v>
      </c>
      <c r="B34" s="120" t="s">
        <v>30</v>
      </c>
      <c r="C34" s="121" t="s">
        <v>15</v>
      </c>
    </row>
    <row r="35" spans="1:6">
      <c r="C35" s="8"/>
    </row>
    <row r="36" spans="1:6">
      <c r="A36" s="119" t="s">
        <v>87</v>
      </c>
      <c r="B36" s="119" t="s">
        <v>87</v>
      </c>
      <c r="C36" s="11" t="s">
        <v>119</v>
      </c>
      <c r="E36" s="8"/>
      <c r="F36" s="8"/>
    </row>
    <row r="37" spans="1:6">
      <c r="A37" s="122" t="s">
        <v>90</v>
      </c>
      <c r="B37" s="122" t="s">
        <v>101</v>
      </c>
      <c r="C37" s="30" t="s">
        <v>122</v>
      </c>
      <c r="E37" s="8"/>
      <c r="F37" s="8"/>
    </row>
    <row r="38" spans="1:6">
      <c r="A38" s="119"/>
      <c r="B38" s="119"/>
      <c r="C38" s="30" t="s">
        <v>123</v>
      </c>
      <c r="E38" s="8"/>
      <c r="F38" s="8"/>
    </row>
    <row r="39" spans="1:6">
      <c r="A39" s="122" t="s">
        <v>86</v>
      </c>
      <c r="B39" s="122" t="s">
        <v>103</v>
      </c>
      <c r="C39" s="30" t="s">
        <v>20</v>
      </c>
      <c r="E39" s="8"/>
      <c r="F39" s="8"/>
    </row>
    <row r="40" spans="1:6">
      <c r="A40" s="122" t="s">
        <v>89</v>
      </c>
      <c r="B40" s="122" t="s">
        <v>100</v>
      </c>
      <c r="C40" s="30" t="s">
        <v>121</v>
      </c>
      <c r="F40" s="8"/>
    </row>
    <row r="41" spans="1:6">
      <c r="A41" s="122"/>
      <c r="B41" s="122"/>
      <c r="C41" s="30" t="s">
        <v>126</v>
      </c>
      <c r="F41" s="8"/>
    </row>
    <row r="42" spans="1:6">
      <c r="A42" s="119"/>
      <c r="B42" s="119"/>
      <c r="C42" s="61" t="s">
        <v>132</v>
      </c>
      <c r="E42" s="8"/>
      <c r="F42" s="8"/>
    </row>
    <row r="43" spans="1:6">
      <c r="A43" s="122" t="s">
        <v>88</v>
      </c>
      <c r="B43" s="122"/>
      <c r="C43" s="30" t="s">
        <v>120</v>
      </c>
      <c r="E43" s="11"/>
      <c r="F43" s="8"/>
    </row>
    <row r="44" spans="1:6">
      <c r="C44" s="8" t="s">
        <v>133</v>
      </c>
    </row>
    <row r="45" spans="1:6">
      <c r="C45" s="61" t="s">
        <v>134</v>
      </c>
    </row>
    <row r="46" spans="1:6">
      <c r="A46" s="122" t="s">
        <v>91</v>
      </c>
      <c r="B46" s="122" t="s">
        <v>102</v>
      </c>
      <c r="F46" s="8"/>
    </row>
    <row r="47" spans="1:6">
      <c r="A47" s="122"/>
      <c r="B47" s="122" t="s">
        <v>127</v>
      </c>
      <c r="F47" s="8"/>
    </row>
    <row r="48" spans="1:6">
      <c r="A48" s="122" t="s">
        <v>92</v>
      </c>
      <c r="B48" s="122" t="s">
        <v>105</v>
      </c>
      <c r="C48" s="30" t="s">
        <v>124</v>
      </c>
      <c r="F48" s="8"/>
    </row>
    <row r="49" spans="1:6">
      <c r="B49" s="61" t="s">
        <v>106</v>
      </c>
      <c r="F49" s="8"/>
    </row>
    <row r="50" spans="1:6">
      <c r="B50" s="61" t="s">
        <v>107</v>
      </c>
      <c r="F50" s="8"/>
    </row>
    <row r="51" spans="1:6">
      <c r="B51" s="61" t="s">
        <v>108</v>
      </c>
      <c r="F51" s="8"/>
    </row>
    <row r="52" spans="1:6">
      <c r="B52" s="61" t="s">
        <v>104</v>
      </c>
      <c r="F52" s="8"/>
    </row>
    <row r="53" spans="1:6">
      <c r="B53" s="61" t="s">
        <v>26</v>
      </c>
      <c r="C53" s="30" t="s">
        <v>125</v>
      </c>
      <c r="F53" s="8"/>
    </row>
    <row r="54" spans="1:6">
      <c r="C54" s="61" t="s">
        <v>135</v>
      </c>
      <c r="F54" s="8"/>
    </row>
    <row r="55" spans="1:6">
      <c r="A55" s="122" t="s">
        <v>109</v>
      </c>
      <c r="B55" s="122" t="s">
        <v>109</v>
      </c>
      <c r="C55" s="30" t="s">
        <v>28</v>
      </c>
      <c r="F55" s="8"/>
    </row>
    <row r="56" spans="1:6">
      <c r="F56" s="8"/>
    </row>
    <row r="57" spans="1:6">
      <c r="F57" s="8"/>
    </row>
    <row r="58" spans="1:6">
      <c r="F58" s="8"/>
    </row>
    <row r="59" spans="1:6">
      <c r="F59" s="8"/>
    </row>
    <row r="60" spans="1:6">
      <c r="F60" s="8"/>
    </row>
    <row r="61" spans="1:6">
      <c r="F61" s="8"/>
    </row>
  </sheetData>
  <pageMargins left="0.31496062992125984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pane ySplit="1" topLeftCell="A2" activePane="bottomLeft" state="frozen"/>
      <selection pane="bottomLeft" activeCell="D21" sqref="D21"/>
    </sheetView>
  </sheetViews>
  <sheetFormatPr defaultRowHeight="24"/>
  <cols>
    <col min="1" max="1" width="39.75" style="124" bestFit="1" customWidth="1"/>
    <col min="2" max="2" width="40.75" style="124" bestFit="1" customWidth="1"/>
    <col min="3" max="3" width="39.75" style="124" bestFit="1" customWidth="1"/>
    <col min="4" max="16384" width="9" style="124"/>
  </cols>
  <sheetData>
    <row r="1" spans="1:3">
      <c r="A1" s="123" t="s">
        <v>137</v>
      </c>
      <c r="B1" s="123" t="s">
        <v>169</v>
      </c>
      <c r="C1" s="123" t="s">
        <v>170</v>
      </c>
    </row>
    <row r="2" spans="1:3">
      <c r="A2" s="125" t="s">
        <v>138</v>
      </c>
      <c r="B2" s="125" t="s">
        <v>163</v>
      </c>
      <c r="C2" s="125" t="s">
        <v>138</v>
      </c>
    </row>
    <row r="3" spans="1:3">
      <c r="A3" s="123" t="s">
        <v>148</v>
      </c>
      <c r="B3" s="123" t="s">
        <v>162</v>
      </c>
      <c r="C3" s="123" t="s">
        <v>148</v>
      </c>
    </row>
    <row r="4" spans="1:3">
      <c r="A4" s="126" t="s">
        <v>66</v>
      </c>
      <c r="B4" s="126" t="s">
        <v>66</v>
      </c>
      <c r="C4" s="126" t="s">
        <v>66</v>
      </c>
    </row>
    <row r="5" spans="1:3">
      <c r="A5" s="8" t="s">
        <v>139</v>
      </c>
      <c r="B5" s="8" t="s">
        <v>139</v>
      </c>
      <c r="C5" s="8" t="s">
        <v>355</v>
      </c>
    </row>
    <row r="6" spans="1:3">
      <c r="A6" s="8" t="s">
        <v>140</v>
      </c>
      <c r="B6" s="8" t="s">
        <v>140</v>
      </c>
      <c r="C6" s="8" t="s">
        <v>356</v>
      </c>
    </row>
    <row r="7" spans="1:3">
      <c r="A7" s="8" t="s">
        <v>141</v>
      </c>
      <c r="B7" s="8" t="s">
        <v>141</v>
      </c>
      <c r="C7" s="8" t="s">
        <v>357</v>
      </c>
    </row>
    <row r="8" spans="1:3">
      <c r="A8" s="8" t="s">
        <v>142</v>
      </c>
      <c r="B8" s="8" t="s">
        <v>142</v>
      </c>
      <c r="C8" s="8" t="s">
        <v>358</v>
      </c>
    </row>
    <row r="9" spans="1:3">
      <c r="A9" s="8"/>
      <c r="B9" s="127" t="s">
        <v>168</v>
      </c>
      <c r="C9" s="8"/>
    </row>
    <row r="10" spans="1:3">
      <c r="A10" s="8" t="s">
        <v>143</v>
      </c>
      <c r="B10" s="8" t="s">
        <v>143</v>
      </c>
      <c r="C10" s="8" t="s">
        <v>359</v>
      </c>
    </row>
    <row r="11" spans="1:3">
      <c r="A11" s="8" t="s">
        <v>144</v>
      </c>
      <c r="B11" s="8" t="s">
        <v>144</v>
      </c>
      <c r="C11" s="127" t="s">
        <v>171</v>
      </c>
    </row>
    <row r="12" spans="1:3">
      <c r="A12" s="127" t="s">
        <v>145</v>
      </c>
      <c r="B12" s="127" t="s">
        <v>59</v>
      </c>
      <c r="C12" s="127" t="s">
        <v>172</v>
      </c>
    </row>
    <row r="13" spans="1:3">
      <c r="A13" s="128" t="s">
        <v>146</v>
      </c>
      <c r="B13" s="128" t="s">
        <v>164</v>
      </c>
      <c r="C13" s="128" t="s">
        <v>173</v>
      </c>
    </row>
    <row r="14" spans="1:3">
      <c r="A14" s="124" t="s">
        <v>147</v>
      </c>
      <c r="B14" s="124" t="s">
        <v>147</v>
      </c>
      <c r="C14" s="124" t="s">
        <v>147</v>
      </c>
    </row>
    <row r="16" spans="1:3">
      <c r="A16" s="126" t="s">
        <v>67</v>
      </c>
      <c r="B16" s="126" t="s">
        <v>67</v>
      </c>
      <c r="C16" s="126" t="s">
        <v>67</v>
      </c>
    </row>
    <row r="17" spans="1:3">
      <c r="A17" s="129" t="s">
        <v>149</v>
      </c>
      <c r="B17" s="129" t="s">
        <v>149</v>
      </c>
      <c r="C17" s="129"/>
    </row>
    <row r="18" spans="1:3">
      <c r="A18" s="129"/>
      <c r="B18" s="129"/>
      <c r="C18" s="129" t="s">
        <v>174</v>
      </c>
    </row>
    <row r="19" spans="1:3">
      <c r="A19" s="129"/>
      <c r="B19" s="129"/>
      <c r="C19" s="129" t="s">
        <v>175</v>
      </c>
    </row>
    <row r="20" spans="1:3">
      <c r="A20" s="129" t="s">
        <v>150</v>
      </c>
      <c r="B20" s="129" t="s">
        <v>150</v>
      </c>
      <c r="C20" s="129"/>
    </row>
    <row r="21" spans="1:3">
      <c r="A21" s="129" t="s">
        <v>151</v>
      </c>
      <c r="B21" s="129" t="s">
        <v>151</v>
      </c>
      <c r="C21" s="129"/>
    </row>
    <row r="22" spans="1:3">
      <c r="A22" s="124" t="s">
        <v>152</v>
      </c>
      <c r="B22" s="124" t="s">
        <v>152</v>
      </c>
      <c r="C22" s="124" t="s">
        <v>152</v>
      </c>
    </row>
    <row r="23" spans="1:3">
      <c r="A23" s="124" t="s">
        <v>153</v>
      </c>
      <c r="B23" s="124" t="s">
        <v>153</v>
      </c>
      <c r="C23" s="124" t="s">
        <v>153</v>
      </c>
    </row>
    <row r="24" spans="1:3">
      <c r="A24" s="124" t="s">
        <v>154</v>
      </c>
      <c r="B24" s="124" t="s">
        <v>154</v>
      </c>
      <c r="C24" s="124" t="s">
        <v>154</v>
      </c>
    </row>
    <row r="25" spans="1:3">
      <c r="A25" s="124" t="s">
        <v>155</v>
      </c>
      <c r="B25" s="124" t="s">
        <v>155</v>
      </c>
      <c r="C25" s="124" t="s">
        <v>155</v>
      </c>
    </row>
    <row r="26" spans="1:3">
      <c r="A26" s="124" t="s">
        <v>59</v>
      </c>
      <c r="B26" s="124" t="s">
        <v>59</v>
      </c>
      <c r="C26" s="124" t="s">
        <v>59</v>
      </c>
    </row>
    <row r="27" spans="1:3">
      <c r="A27" s="124" t="s">
        <v>156</v>
      </c>
      <c r="B27" s="124" t="s">
        <v>156</v>
      </c>
      <c r="C27" s="124" t="s">
        <v>156</v>
      </c>
    </row>
    <row r="28" spans="1:3">
      <c r="A28" s="124" t="s">
        <v>157</v>
      </c>
      <c r="B28" s="124" t="s">
        <v>157</v>
      </c>
      <c r="C28" s="124" t="s">
        <v>157</v>
      </c>
    </row>
    <row r="29" spans="1:3" s="129" customFormat="1">
      <c r="A29" s="129" t="s">
        <v>158</v>
      </c>
      <c r="B29" s="129" t="s">
        <v>165</v>
      </c>
      <c r="C29" s="129" t="s">
        <v>158</v>
      </c>
    </row>
    <row r="30" spans="1:3" s="129" customFormat="1">
      <c r="A30" s="129" t="s">
        <v>159</v>
      </c>
      <c r="B30" s="129" t="s">
        <v>166</v>
      </c>
      <c r="C30" s="129" t="s">
        <v>159</v>
      </c>
    </row>
    <row r="31" spans="1:3">
      <c r="B31" s="129" t="s">
        <v>167</v>
      </c>
    </row>
    <row r="32" spans="1:3">
      <c r="A32" s="124" t="s">
        <v>160</v>
      </c>
      <c r="B32" s="124" t="s">
        <v>160</v>
      </c>
      <c r="C32" s="124" t="s">
        <v>160</v>
      </c>
    </row>
    <row r="33" spans="1:14">
      <c r="A33" s="124" t="s">
        <v>161</v>
      </c>
      <c r="B33" s="124" t="s">
        <v>161</v>
      </c>
      <c r="C33" s="124" t="s">
        <v>161</v>
      </c>
    </row>
    <row r="38" spans="1:14">
      <c r="A38" s="88" t="s">
        <v>456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4.75" thickBot="1">
      <c r="A40" s="1" t="s">
        <v>457</v>
      </c>
      <c r="B40" s="1" t="s">
        <v>64</v>
      </c>
      <c r="C40" s="146"/>
      <c r="D40" s="98" t="s">
        <v>458</v>
      </c>
      <c r="E40" s="1" t="s">
        <v>459</v>
      </c>
      <c r="F40" s="1"/>
      <c r="G40" s="1"/>
      <c r="H40" s="1" t="s">
        <v>462</v>
      </c>
      <c r="I40" s="1"/>
      <c r="J40" s="1"/>
      <c r="K40" s="146"/>
      <c r="L40" s="1" t="s">
        <v>458</v>
      </c>
      <c r="M40" s="1" t="s">
        <v>459</v>
      </c>
      <c r="N40" s="1"/>
    </row>
    <row r="41" spans="1:14" ht="24.75" thickTop="1">
      <c r="A41" s="1"/>
      <c r="B41" s="1"/>
      <c r="C41" s="1"/>
      <c r="D41" s="98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4.75" thickBot="1">
      <c r="A42" s="1"/>
      <c r="B42" s="147" t="s">
        <v>460</v>
      </c>
      <c r="C42" s="146"/>
      <c r="D42" s="98" t="s">
        <v>458</v>
      </c>
      <c r="G42" s="1"/>
      <c r="H42" s="1"/>
      <c r="I42" s="1"/>
      <c r="J42" s="147" t="s">
        <v>460</v>
      </c>
      <c r="K42" s="1"/>
      <c r="L42" s="1"/>
      <c r="M42" s="146"/>
      <c r="N42" s="1" t="s">
        <v>458</v>
      </c>
    </row>
    <row r="43" spans="1:14" ht="25.5" thickTop="1" thickBot="1">
      <c r="A43" s="1"/>
      <c r="B43" s="1" t="s">
        <v>461</v>
      </c>
      <c r="C43" s="148"/>
      <c r="D43" s="98" t="s">
        <v>458</v>
      </c>
      <c r="G43" s="1"/>
      <c r="H43" s="1"/>
      <c r="I43" s="1"/>
      <c r="J43" s="1" t="s">
        <v>461</v>
      </c>
      <c r="K43" s="1"/>
      <c r="L43" s="1"/>
      <c r="M43" s="148"/>
      <c r="N43" s="1" t="s">
        <v>458</v>
      </c>
    </row>
    <row r="44" spans="1:14" ht="24.75" thickTop="1">
      <c r="A44" s="1"/>
      <c r="B44" s="1"/>
      <c r="C44" s="1"/>
      <c r="D44" s="98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D45" s="123"/>
    </row>
    <row r="46" spans="1:14" ht="24.75" thickBot="1">
      <c r="A46" s="1" t="s">
        <v>464</v>
      </c>
      <c r="B46" s="1" t="s">
        <v>64</v>
      </c>
      <c r="C46" s="146"/>
      <c r="D46" s="98" t="s">
        <v>458</v>
      </c>
      <c r="E46" s="1" t="s">
        <v>459</v>
      </c>
      <c r="F46" s="1"/>
      <c r="G46" s="1"/>
    </row>
    <row r="47" spans="1:14" ht="24.75" thickTop="1">
      <c r="A47" s="1"/>
      <c r="B47" s="1"/>
      <c r="C47" s="1"/>
      <c r="D47" s="98"/>
      <c r="E47" s="1"/>
      <c r="F47" s="1"/>
      <c r="G47" s="1"/>
    </row>
    <row r="48" spans="1:14" ht="24.75" thickBot="1">
      <c r="A48" s="1"/>
      <c r="B48" s="147" t="s">
        <v>460</v>
      </c>
      <c r="C48" s="146"/>
      <c r="D48" s="98" t="s">
        <v>458</v>
      </c>
      <c r="G48" s="1"/>
    </row>
    <row r="49" spans="1:7" ht="25.5" thickTop="1" thickBot="1">
      <c r="A49" s="1"/>
      <c r="B49" s="1" t="s">
        <v>461</v>
      </c>
      <c r="C49" s="148"/>
      <c r="D49" s="98" t="s">
        <v>458</v>
      </c>
      <c r="G49" s="1"/>
    </row>
    <row r="50" spans="1:7" ht="24.75" thickTop="1">
      <c r="A50" s="1"/>
      <c r="B50" s="1"/>
      <c r="C50" s="1"/>
      <c r="D50" s="1"/>
      <c r="E50" s="1"/>
      <c r="F50" s="1"/>
      <c r="G50" s="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56"/>
  <sheetViews>
    <sheetView zoomScale="120" zoomScaleNormal="120" workbookViewId="0">
      <pane ySplit="1" topLeftCell="A43" activePane="bottomLeft" state="frozen"/>
      <selection pane="bottomLeft" activeCell="D42" sqref="D42"/>
    </sheetView>
  </sheetViews>
  <sheetFormatPr defaultRowHeight="24"/>
  <cols>
    <col min="1" max="3" width="34.875" style="7" bestFit="1" customWidth="1"/>
    <col min="4" max="16384" width="9" style="7"/>
  </cols>
  <sheetData>
    <row r="1" spans="1:3">
      <c r="A1" s="130" t="s">
        <v>137</v>
      </c>
      <c r="B1" s="130" t="s">
        <v>169</v>
      </c>
      <c r="C1" s="130" t="s">
        <v>170</v>
      </c>
    </row>
    <row r="2" spans="1:3">
      <c r="A2" s="130" t="s">
        <v>54</v>
      </c>
      <c r="B2" s="130" t="s">
        <v>54</v>
      </c>
      <c r="C2" s="130" t="s">
        <v>54</v>
      </c>
    </row>
    <row r="3" spans="1:3">
      <c r="A3" s="34" t="s">
        <v>176</v>
      </c>
      <c r="B3" s="34" t="s">
        <v>176</v>
      </c>
      <c r="C3" s="34" t="s">
        <v>162</v>
      </c>
    </row>
    <row r="4" spans="1:3">
      <c r="A4" s="7" t="s">
        <v>177</v>
      </c>
      <c r="B4" s="7" t="s">
        <v>177</v>
      </c>
      <c r="C4" s="7" t="s">
        <v>177</v>
      </c>
    </row>
    <row r="5" spans="1:3">
      <c r="A5" s="7" t="s">
        <v>178</v>
      </c>
      <c r="B5" s="7" t="s">
        <v>178</v>
      </c>
      <c r="C5" s="7" t="s">
        <v>178</v>
      </c>
    </row>
    <row r="6" spans="1:3">
      <c r="A6" s="7" t="s">
        <v>179</v>
      </c>
      <c r="B6" s="7" t="s">
        <v>179</v>
      </c>
      <c r="C6" s="7" t="s">
        <v>179</v>
      </c>
    </row>
    <row r="8" spans="1:3">
      <c r="A8" s="131" t="s">
        <v>71</v>
      </c>
      <c r="B8" s="131" t="s">
        <v>71</v>
      </c>
      <c r="C8" s="131" t="s">
        <v>71</v>
      </c>
    </row>
    <row r="9" spans="1:3">
      <c r="A9" s="34" t="s">
        <v>180</v>
      </c>
      <c r="B9" s="34" t="s">
        <v>180</v>
      </c>
      <c r="C9" s="34" t="s">
        <v>180</v>
      </c>
    </row>
    <row r="18" spans="1:3">
      <c r="A18" s="34" t="s">
        <v>181</v>
      </c>
      <c r="B18" s="34" t="s">
        <v>181</v>
      </c>
      <c r="C18" s="34" t="s">
        <v>181</v>
      </c>
    </row>
    <row r="20" spans="1:3">
      <c r="A20" s="130" t="s">
        <v>182</v>
      </c>
      <c r="B20" s="130" t="s">
        <v>182</v>
      </c>
      <c r="C20" s="130" t="s">
        <v>182</v>
      </c>
    </row>
    <row r="21" spans="1:3">
      <c r="A21" s="8" t="s">
        <v>70</v>
      </c>
      <c r="B21" s="8"/>
    </row>
    <row r="22" spans="1:3">
      <c r="A22" s="8"/>
      <c r="B22" s="8"/>
    </row>
    <row r="23" spans="1:3">
      <c r="A23" s="8"/>
      <c r="B23" s="8"/>
    </row>
    <row r="24" spans="1:3">
      <c r="A24" s="4" t="s">
        <v>35</v>
      </c>
      <c r="B24" s="4" t="s">
        <v>35</v>
      </c>
      <c r="C24" s="4" t="s">
        <v>35</v>
      </c>
    </row>
    <row r="25" spans="1:3">
      <c r="A25" s="4" t="s">
        <v>36</v>
      </c>
      <c r="B25" s="4" t="s">
        <v>36</v>
      </c>
      <c r="C25" s="4" t="s">
        <v>36</v>
      </c>
    </row>
    <row r="26" spans="1:3">
      <c r="A26" s="4" t="s">
        <v>37</v>
      </c>
      <c r="B26" s="4" t="s">
        <v>37</v>
      </c>
      <c r="C26" s="4" t="s">
        <v>37</v>
      </c>
    </row>
    <row r="27" spans="1:3">
      <c r="A27" s="4" t="s">
        <v>38</v>
      </c>
      <c r="B27" s="4" t="s">
        <v>38</v>
      </c>
      <c r="C27" s="4" t="s">
        <v>38</v>
      </c>
    </row>
    <row r="28" spans="1:3">
      <c r="A28" s="4" t="s">
        <v>39</v>
      </c>
      <c r="B28" s="4" t="s">
        <v>39</v>
      </c>
      <c r="C28" s="4" t="s">
        <v>39</v>
      </c>
    </row>
    <row r="29" spans="1:3">
      <c r="A29" s="4" t="s">
        <v>40</v>
      </c>
      <c r="B29" s="4" t="s">
        <v>40</v>
      </c>
      <c r="C29" s="4" t="s">
        <v>40</v>
      </c>
    </row>
    <row r="30" spans="1:3">
      <c r="A30" s="4" t="s">
        <v>41</v>
      </c>
      <c r="B30" s="4" t="s">
        <v>41</v>
      </c>
      <c r="C30" s="4" t="s">
        <v>41</v>
      </c>
    </row>
    <row r="31" spans="1:3">
      <c r="A31" s="4" t="s">
        <v>42</v>
      </c>
      <c r="B31" s="4" t="s">
        <v>42</v>
      </c>
      <c r="C31" s="4" t="s">
        <v>42</v>
      </c>
    </row>
    <row r="32" spans="1:3">
      <c r="A32" s="4" t="s">
        <v>43</v>
      </c>
      <c r="B32" s="4" t="s">
        <v>43</v>
      </c>
      <c r="C32" s="4" t="s">
        <v>43</v>
      </c>
    </row>
    <row r="33" spans="1:3">
      <c r="A33" s="4" t="s">
        <v>44</v>
      </c>
      <c r="B33" s="4" t="s">
        <v>44</v>
      </c>
      <c r="C33" s="4" t="s">
        <v>44</v>
      </c>
    </row>
    <row r="34" spans="1:3">
      <c r="A34" s="4" t="s">
        <v>45</v>
      </c>
      <c r="B34" s="4" t="s">
        <v>45</v>
      </c>
      <c r="C34" s="4" t="s">
        <v>45</v>
      </c>
    </row>
    <row r="35" spans="1:3">
      <c r="A35" s="4" t="s">
        <v>46</v>
      </c>
      <c r="B35" s="4" t="s">
        <v>46</v>
      </c>
      <c r="C35" s="4" t="s">
        <v>46</v>
      </c>
    </row>
    <row r="36" spans="1:3">
      <c r="A36" s="4" t="s">
        <v>47</v>
      </c>
      <c r="B36" s="4" t="s">
        <v>47</v>
      </c>
      <c r="C36" s="4" t="s">
        <v>47</v>
      </c>
    </row>
    <row r="37" spans="1:3">
      <c r="A37" s="4" t="s">
        <v>48</v>
      </c>
      <c r="B37" s="4" t="s">
        <v>48</v>
      </c>
      <c r="C37" s="4" t="s">
        <v>48</v>
      </c>
    </row>
    <row r="38" spans="1:3">
      <c r="A38" s="4" t="s">
        <v>49</v>
      </c>
      <c r="B38" s="4" t="s">
        <v>49</v>
      </c>
      <c r="C38" s="4" t="s">
        <v>49</v>
      </c>
    </row>
    <row r="39" spans="1:3">
      <c r="A39" s="4" t="s">
        <v>50</v>
      </c>
      <c r="B39" s="4" t="s">
        <v>50</v>
      </c>
      <c r="C39" s="4" t="s">
        <v>50</v>
      </c>
    </row>
    <row r="40" spans="1:3">
      <c r="A40" s="4" t="s">
        <v>51</v>
      </c>
      <c r="B40" s="4" t="s">
        <v>51</v>
      </c>
      <c r="C40" s="4" t="s">
        <v>51</v>
      </c>
    </row>
    <row r="41" spans="1:3">
      <c r="A41" s="4" t="s">
        <v>34</v>
      </c>
      <c r="B41" s="4" t="s">
        <v>34</v>
      </c>
      <c r="C41" s="4" t="s">
        <v>34</v>
      </c>
    </row>
    <row r="42" spans="1:3">
      <c r="A42" s="132" t="s">
        <v>52</v>
      </c>
      <c r="B42" s="132" t="s">
        <v>52</v>
      </c>
      <c r="C42" s="132" t="s">
        <v>52</v>
      </c>
    </row>
    <row r="43" spans="1:3">
      <c r="A43" s="30" t="s">
        <v>53</v>
      </c>
      <c r="B43" s="30" t="s">
        <v>53</v>
      </c>
      <c r="C43" s="30" t="s">
        <v>53</v>
      </c>
    </row>
    <row r="46" spans="1:3" s="134" customFormat="1">
      <c r="A46" s="133" t="s">
        <v>73</v>
      </c>
      <c r="B46" s="133" t="s">
        <v>73</v>
      </c>
      <c r="C46" s="133" t="s">
        <v>73</v>
      </c>
    </row>
    <row r="47" spans="1:3">
      <c r="A47" s="135" t="s">
        <v>55</v>
      </c>
      <c r="B47" s="135" t="s">
        <v>55</v>
      </c>
      <c r="C47" s="135" t="s">
        <v>55</v>
      </c>
    </row>
    <row r="48" spans="1:3">
      <c r="A48" s="135" t="s">
        <v>56</v>
      </c>
      <c r="B48" s="135" t="s">
        <v>56</v>
      </c>
      <c r="C48" s="135" t="s">
        <v>56</v>
      </c>
    </row>
    <row r="49" spans="1:3">
      <c r="A49" s="135" t="s">
        <v>57</v>
      </c>
      <c r="B49" s="135" t="s">
        <v>57</v>
      </c>
      <c r="C49" s="135" t="s">
        <v>57</v>
      </c>
    </row>
    <row r="50" spans="1:3">
      <c r="A50" s="135" t="s">
        <v>58</v>
      </c>
      <c r="B50" s="135" t="s">
        <v>58</v>
      </c>
      <c r="C50" s="135" t="s">
        <v>58</v>
      </c>
    </row>
    <row r="51" spans="1:3">
      <c r="A51" s="135" t="s">
        <v>59</v>
      </c>
      <c r="B51" s="135" t="s">
        <v>59</v>
      </c>
      <c r="C51" s="135" t="s">
        <v>59</v>
      </c>
    </row>
    <row r="52" spans="1:3">
      <c r="A52" s="135" t="s">
        <v>183</v>
      </c>
      <c r="B52" s="135" t="s">
        <v>183</v>
      </c>
      <c r="C52" s="135" t="s">
        <v>183</v>
      </c>
    </row>
    <row r="53" spans="1:3">
      <c r="C53" s="136" t="s">
        <v>60</v>
      </c>
    </row>
    <row r="54" spans="1:3">
      <c r="C54" s="136" t="s">
        <v>61</v>
      </c>
    </row>
    <row r="56" spans="1:3" ht="93.75" customHeight="1">
      <c r="A56" s="190" t="s">
        <v>434</v>
      </c>
      <c r="B56" s="190"/>
      <c r="C56" s="190"/>
    </row>
  </sheetData>
  <mergeCells count="1">
    <mergeCell ref="A56:C5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B54"/>
  <sheetViews>
    <sheetView zoomScale="80" zoomScaleNormal="80" workbookViewId="0">
      <pane ySplit="1" topLeftCell="A2" activePane="bottomLeft" state="frozen"/>
      <selection pane="bottomLeft" activeCell="C59" sqref="C59"/>
    </sheetView>
  </sheetViews>
  <sheetFormatPr defaultRowHeight="27.75"/>
  <cols>
    <col min="1" max="1" width="55.75" style="139" customWidth="1"/>
    <col min="2" max="2" width="79.5" style="139" customWidth="1"/>
    <col min="3" max="16384" width="9" style="139"/>
  </cols>
  <sheetData>
    <row r="1" spans="1:2">
      <c r="A1" s="137" t="s">
        <v>361</v>
      </c>
      <c r="B1" s="138" t="s">
        <v>362</v>
      </c>
    </row>
    <row r="2" spans="1:2" ht="83.25">
      <c r="A2" s="140" t="s">
        <v>363</v>
      </c>
      <c r="B2" s="139" t="s">
        <v>364</v>
      </c>
    </row>
    <row r="3" spans="1:2" ht="83.25">
      <c r="A3" s="140" t="s">
        <v>365</v>
      </c>
      <c r="B3" s="139" t="s">
        <v>366</v>
      </c>
    </row>
    <row r="4" spans="1:2">
      <c r="A4" s="139" t="s">
        <v>367</v>
      </c>
      <c r="B4" s="192" t="s">
        <v>369</v>
      </c>
    </row>
    <row r="5" spans="1:2">
      <c r="A5" s="139" t="s">
        <v>368</v>
      </c>
      <c r="B5" s="192"/>
    </row>
    <row r="6" spans="1:2" ht="83.25">
      <c r="A6" s="140" t="s">
        <v>370</v>
      </c>
      <c r="B6" s="139" t="s">
        <v>360</v>
      </c>
    </row>
    <row r="7" spans="1:2" ht="83.25">
      <c r="A7" s="140" t="s">
        <v>371</v>
      </c>
      <c r="B7" s="141" t="s">
        <v>435</v>
      </c>
    </row>
    <row r="8" spans="1:2" ht="83.25">
      <c r="A8" s="139" t="s">
        <v>372</v>
      </c>
      <c r="B8" s="139" t="s">
        <v>373</v>
      </c>
    </row>
    <row r="9" spans="1:2" ht="111">
      <c r="A9" s="140" t="s">
        <v>374</v>
      </c>
      <c r="B9" s="139" t="s">
        <v>375</v>
      </c>
    </row>
    <row r="10" spans="1:2" ht="111">
      <c r="A10" s="140" t="s">
        <v>376</v>
      </c>
      <c r="B10" s="139" t="s">
        <v>436</v>
      </c>
    </row>
    <row r="11" spans="1:2" ht="55.5">
      <c r="A11" s="139" t="s">
        <v>377</v>
      </c>
      <c r="B11" s="139" t="s">
        <v>437</v>
      </c>
    </row>
    <row r="12" spans="1:2" ht="83.25">
      <c r="A12" s="140" t="s">
        <v>378</v>
      </c>
      <c r="B12" s="139" t="s">
        <v>438</v>
      </c>
    </row>
    <row r="13" spans="1:2" ht="83.25">
      <c r="A13" s="140" t="s">
        <v>379</v>
      </c>
      <c r="B13" s="139" t="s">
        <v>439</v>
      </c>
    </row>
    <row r="14" spans="1:2" ht="83.25">
      <c r="A14" s="139" t="s">
        <v>380</v>
      </c>
      <c r="B14" s="139" t="s">
        <v>440</v>
      </c>
    </row>
    <row r="15" spans="1:2" ht="55.5">
      <c r="A15" s="139" t="s">
        <v>381</v>
      </c>
      <c r="B15" s="139" t="s">
        <v>441</v>
      </c>
    </row>
    <row r="16" spans="1:2" ht="83.25">
      <c r="A16" s="140" t="s">
        <v>382</v>
      </c>
      <c r="B16" s="139" t="s">
        <v>383</v>
      </c>
    </row>
    <row r="17" spans="1:2" ht="83.25">
      <c r="A17" s="140" t="s">
        <v>384</v>
      </c>
      <c r="B17" s="139" t="s">
        <v>442</v>
      </c>
    </row>
    <row r="18" spans="1:2" ht="111">
      <c r="A18" s="140" t="s">
        <v>446</v>
      </c>
      <c r="B18" s="139" t="s">
        <v>385</v>
      </c>
    </row>
    <row r="19" spans="1:2" ht="83.25">
      <c r="A19" s="139" t="s">
        <v>386</v>
      </c>
      <c r="B19" s="139" t="s">
        <v>387</v>
      </c>
    </row>
    <row r="20" spans="1:2" ht="83.25">
      <c r="A20" s="140" t="s">
        <v>388</v>
      </c>
      <c r="B20" s="139" t="s">
        <v>443</v>
      </c>
    </row>
    <row r="21" spans="1:2" ht="83.25">
      <c r="A21" s="142" t="s">
        <v>445</v>
      </c>
      <c r="B21" s="139" t="s">
        <v>444</v>
      </c>
    </row>
    <row r="22" spans="1:2" ht="83.25">
      <c r="A22" s="140" t="s">
        <v>389</v>
      </c>
      <c r="B22" s="139" t="s">
        <v>390</v>
      </c>
    </row>
    <row r="23" spans="1:2" ht="55.5">
      <c r="A23" s="139" t="s">
        <v>391</v>
      </c>
      <c r="B23" s="139" t="s">
        <v>392</v>
      </c>
    </row>
    <row r="24" spans="1:2" ht="111">
      <c r="A24" s="140" t="s">
        <v>393</v>
      </c>
      <c r="B24" s="139" t="s">
        <v>394</v>
      </c>
    </row>
    <row r="25" spans="1:2" ht="83.25">
      <c r="A25" s="140" t="s">
        <v>395</v>
      </c>
      <c r="B25" s="139" t="s">
        <v>396</v>
      </c>
    </row>
    <row r="27" spans="1:2" ht="83.25">
      <c r="A27" s="139" t="s">
        <v>397</v>
      </c>
      <c r="B27" s="139" t="s">
        <v>398</v>
      </c>
    </row>
    <row r="28" spans="1:2" ht="83.25">
      <c r="A28" s="139" t="s">
        <v>399</v>
      </c>
      <c r="B28" s="139" t="s">
        <v>400</v>
      </c>
    </row>
    <row r="29" spans="1:2" ht="83.25">
      <c r="A29" s="139" t="s">
        <v>401</v>
      </c>
      <c r="B29" s="139" t="s">
        <v>453</v>
      </c>
    </row>
    <row r="30" spans="1:2" ht="83.25">
      <c r="A30" s="139" t="s">
        <v>402</v>
      </c>
      <c r="B30" s="139" t="s">
        <v>454</v>
      </c>
    </row>
    <row r="31" spans="1:2" ht="83.25">
      <c r="A31" s="139" t="s">
        <v>403</v>
      </c>
      <c r="B31" s="139" t="s">
        <v>404</v>
      </c>
    </row>
    <row r="32" spans="1:2" ht="83.25">
      <c r="A32" s="139" t="s">
        <v>405</v>
      </c>
      <c r="B32" s="139" t="s">
        <v>406</v>
      </c>
    </row>
    <row r="33" spans="1:2" ht="55.5">
      <c r="A33" s="139" t="s">
        <v>407</v>
      </c>
      <c r="B33" s="139" t="s">
        <v>408</v>
      </c>
    </row>
    <row r="34" spans="1:2" ht="55.5">
      <c r="A34" s="139" t="s">
        <v>409</v>
      </c>
      <c r="B34" s="139" t="s">
        <v>410</v>
      </c>
    </row>
    <row r="35" spans="1:2" ht="83.25">
      <c r="A35" s="139" t="s">
        <v>411</v>
      </c>
      <c r="B35" s="139" t="s">
        <v>412</v>
      </c>
    </row>
    <row r="36" spans="1:2" ht="138.75">
      <c r="A36" s="139" t="s">
        <v>413</v>
      </c>
      <c r="B36" s="139" t="s">
        <v>414</v>
      </c>
    </row>
    <row r="37" spans="1:2" ht="55.5">
      <c r="A37" s="139" t="s">
        <v>415</v>
      </c>
      <c r="B37" s="192" t="s">
        <v>447</v>
      </c>
    </row>
    <row r="38" spans="1:2">
      <c r="A38" s="139" t="s">
        <v>416</v>
      </c>
      <c r="B38" s="192"/>
    </row>
    <row r="39" spans="1:2" ht="55.5">
      <c r="A39" s="139" t="s">
        <v>417</v>
      </c>
      <c r="B39" s="139" t="s">
        <v>418</v>
      </c>
    </row>
    <row r="40" spans="1:2" ht="111">
      <c r="A40" s="139" t="s">
        <v>419</v>
      </c>
      <c r="B40" s="139" t="s">
        <v>420</v>
      </c>
    </row>
    <row r="41" spans="1:2" ht="83.25">
      <c r="A41" s="139" t="s">
        <v>421</v>
      </c>
      <c r="B41" s="139" t="s">
        <v>455</v>
      </c>
    </row>
    <row r="42" spans="1:2" ht="83.25">
      <c r="A42" s="139" t="s">
        <v>422</v>
      </c>
      <c r="B42" s="139" t="s">
        <v>423</v>
      </c>
    </row>
    <row r="43" spans="1:2" ht="83.25">
      <c r="A43" s="139" t="s">
        <v>424</v>
      </c>
      <c r="B43" s="139" t="s">
        <v>425</v>
      </c>
    </row>
    <row r="44" spans="1:2" ht="83.25">
      <c r="A44" s="139" t="s">
        <v>426</v>
      </c>
      <c r="B44" s="139" t="s">
        <v>427</v>
      </c>
    </row>
    <row r="45" spans="1:2" ht="111">
      <c r="A45" s="139" t="s">
        <v>428</v>
      </c>
      <c r="B45" s="139" t="s">
        <v>429</v>
      </c>
    </row>
    <row r="46" spans="1:2" ht="83.25">
      <c r="A46" s="139" t="s">
        <v>430</v>
      </c>
      <c r="B46" s="139" t="s">
        <v>431</v>
      </c>
    </row>
    <row r="47" spans="1:2" ht="83.25">
      <c r="A47" s="139" t="s">
        <v>432</v>
      </c>
      <c r="B47" s="139" t="s">
        <v>433</v>
      </c>
    </row>
    <row r="50" spans="1:2">
      <c r="A50" s="143" t="s">
        <v>448</v>
      </c>
    </row>
    <row r="51" spans="1:2" ht="63" customHeight="1">
      <c r="A51" s="191" t="s">
        <v>449</v>
      </c>
      <c r="B51" s="191"/>
    </row>
    <row r="52" spans="1:2" ht="55.5" customHeight="1">
      <c r="A52" s="191" t="s">
        <v>450</v>
      </c>
      <c r="B52" s="191"/>
    </row>
    <row r="53" spans="1:2" ht="57.75" customHeight="1">
      <c r="A53" s="191" t="s">
        <v>451</v>
      </c>
      <c r="B53" s="191"/>
    </row>
    <row r="54" spans="1:2" ht="62.25" customHeight="1">
      <c r="A54" s="191" t="s">
        <v>452</v>
      </c>
      <c r="B54" s="191"/>
    </row>
  </sheetData>
  <mergeCells count="6">
    <mergeCell ref="A54:B54"/>
    <mergeCell ref="B4:B5"/>
    <mergeCell ref="B37:B38"/>
    <mergeCell ref="A53:B53"/>
    <mergeCell ref="A52:B52"/>
    <mergeCell ref="A51:B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I15" sqref="I15"/>
    </sheetView>
  </sheetViews>
  <sheetFormatPr defaultRowHeight="24"/>
  <cols>
    <col min="1" max="1" width="9" style="7"/>
    <col min="2" max="2" width="11.75" style="7" bestFit="1" customWidth="1"/>
    <col min="3" max="5" width="9" style="7"/>
    <col min="6" max="6" width="9.875" style="7" bestFit="1" customWidth="1"/>
    <col min="7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205</v>
      </c>
    </row>
    <row r="6" spans="1:7">
      <c r="B6" s="7" t="s">
        <v>532</v>
      </c>
      <c r="F6" s="35">
        <v>13624</v>
      </c>
    </row>
    <row r="7" spans="1:7">
      <c r="B7" s="7" t="s">
        <v>533</v>
      </c>
      <c r="F7" s="35"/>
    </row>
    <row r="8" spans="1:7">
      <c r="C8" s="7" t="s">
        <v>203</v>
      </c>
      <c r="F8" s="35"/>
    </row>
    <row r="9" spans="1:7" ht="24.75" thickBot="1">
      <c r="D9" s="34" t="s">
        <v>204</v>
      </c>
      <c r="F9" s="36">
        <f>SUM(F6:F8)</f>
        <v>13624</v>
      </c>
    </row>
    <row r="10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H15" sqref="H15"/>
    </sheetView>
  </sheetViews>
  <sheetFormatPr defaultRowHeight="24"/>
  <cols>
    <col min="1" max="1" width="30.125" style="7" bestFit="1" customWidth="1"/>
    <col min="2" max="2" width="13.875" style="7" customWidth="1"/>
    <col min="3" max="4" width="14.375" style="7" customWidth="1"/>
    <col min="5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38"/>
      <c r="F1" s="38"/>
      <c r="G1" s="38"/>
    </row>
    <row r="2" spans="1:7">
      <c r="A2" s="169" t="s">
        <v>200</v>
      </c>
      <c r="B2" s="169"/>
      <c r="C2" s="169"/>
      <c r="D2" s="169"/>
      <c r="E2" s="38"/>
      <c r="F2" s="38"/>
      <c r="G2" s="38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38"/>
      <c r="F3" s="38"/>
      <c r="G3" s="38"/>
    </row>
    <row r="5" spans="1:7">
      <c r="A5" s="37" t="s">
        <v>206</v>
      </c>
    </row>
    <row r="6" spans="1:7">
      <c r="A6" s="40" t="s">
        <v>207</v>
      </c>
      <c r="B6" s="40" t="s">
        <v>208</v>
      </c>
      <c r="C6" s="40" t="s">
        <v>209</v>
      </c>
      <c r="D6" s="40" t="s">
        <v>64</v>
      </c>
      <c r="F6" s="35"/>
    </row>
    <row r="7" spans="1:7">
      <c r="A7" s="41" t="s">
        <v>210</v>
      </c>
      <c r="B7" s="41">
        <v>2555</v>
      </c>
      <c r="C7" s="41"/>
      <c r="D7" s="44"/>
    </row>
    <row r="8" spans="1:7">
      <c r="A8" s="42"/>
      <c r="B8" s="42">
        <v>2556</v>
      </c>
      <c r="C8" s="42"/>
      <c r="D8" s="45"/>
    </row>
    <row r="9" spans="1:7">
      <c r="A9" s="43"/>
      <c r="B9" s="43">
        <v>2557</v>
      </c>
      <c r="C9" s="43"/>
      <c r="D9" s="46"/>
    </row>
    <row r="10" spans="1:7">
      <c r="A10" s="170" t="s">
        <v>204</v>
      </c>
      <c r="B10" s="171"/>
      <c r="C10" s="50">
        <f>SUM(C7:C9)</f>
        <v>0</v>
      </c>
      <c r="D10" s="48">
        <f>SUM(D7:D9)</f>
        <v>0</v>
      </c>
    </row>
    <row r="11" spans="1:7">
      <c r="A11" s="40" t="s">
        <v>207</v>
      </c>
      <c r="B11" s="40" t="s">
        <v>208</v>
      </c>
      <c r="C11" s="40" t="s">
        <v>209</v>
      </c>
      <c r="D11" s="40" t="s">
        <v>64</v>
      </c>
    </row>
    <row r="12" spans="1:7">
      <c r="A12" s="41" t="s">
        <v>212</v>
      </c>
      <c r="B12" s="41">
        <v>2555</v>
      </c>
      <c r="C12" s="41"/>
      <c r="D12" s="44"/>
    </row>
    <row r="13" spans="1:7">
      <c r="A13" s="42"/>
      <c r="B13" s="42">
        <v>2556</v>
      </c>
      <c r="C13" s="42"/>
      <c r="D13" s="45"/>
    </row>
    <row r="14" spans="1:7">
      <c r="A14" s="43"/>
      <c r="B14" s="43">
        <v>2557</v>
      </c>
      <c r="C14" s="43"/>
      <c r="D14" s="46"/>
    </row>
    <row r="15" spans="1:7">
      <c r="A15" s="170" t="s">
        <v>204</v>
      </c>
      <c r="B15" s="171"/>
      <c r="C15" s="50">
        <f>SUM(C12:C14)</f>
        <v>0</v>
      </c>
      <c r="D15" s="48">
        <f>SUM(D12:D14)</f>
        <v>0</v>
      </c>
    </row>
    <row r="16" spans="1:7">
      <c r="A16" s="40" t="s">
        <v>207</v>
      </c>
      <c r="B16" s="40" t="s">
        <v>208</v>
      </c>
      <c r="C16" s="40" t="s">
        <v>209</v>
      </c>
      <c r="D16" s="40" t="s">
        <v>64</v>
      </c>
    </row>
    <row r="17" spans="1:4">
      <c r="A17" s="41" t="s">
        <v>213</v>
      </c>
      <c r="B17" s="41">
        <v>2555</v>
      </c>
      <c r="C17" s="41"/>
      <c r="D17" s="44"/>
    </row>
    <row r="18" spans="1:4">
      <c r="A18" s="42"/>
      <c r="B18" s="42">
        <v>2556</v>
      </c>
      <c r="C18" s="42"/>
      <c r="D18" s="45"/>
    </row>
    <row r="19" spans="1:4">
      <c r="A19" s="43"/>
      <c r="B19" s="43">
        <v>2557</v>
      </c>
      <c r="C19" s="43"/>
      <c r="D19" s="46"/>
    </row>
    <row r="20" spans="1:4">
      <c r="A20" s="170" t="s">
        <v>204</v>
      </c>
      <c r="B20" s="171"/>
      <c r="C20" s="50">
        <f>SUM(C17:C19)</f>
        <v>0</v>
      </c>
      <c r="D20" s="48">
        <f>SUM(D17:D19)</f>
        <v>0</v>
      </c>
    </row>
    <row r="21" spans="1:4" ht="24.75" thickBot="1">
      <c r="A21" s="170" t="s">
        <v>211</v>
      </c>
      <c r="B21" s="171"/>
      <c r="C21" s="51">
        <f>SUM(C10+C15+C20)</f>
        <v>0</v>
      </c>
      <c r="D21" s="49">
        <f>SUM(D10+D15+D20)</f>
        <v>0</v>
      </c>
    </row>
    <row r="22" spans="1:4" ht="24.75" thickTop="1"/>
  </sheetData>
  <mergeCells count="7">
    <mergeCell ref="A21:B21"/>
    <mergeCell ref="A1:D1"/>
    <mergeCell ref="A2:D2"/>
    <mergeCell ref="A3:D3"/>
    <mergeCell ref="A10:B10"/>
    <mergeCell ref="A15:B15"/>
    <mergeCell ref="A20:B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H12" sqref="H12"/>
    </sheetView>
  </sheetViews>
  <sheetFormatPr defaultRowHeight="24"/>
  <cols>
    <col min="1" max="1" width="9" style="7"/>
    <col min="2" max="2" width="11.75" style="7" bestFit="1" customWidth="1"/>
    <col min="3" max="5" width="9" style="7"/>
    <col min="6" max="6" width="9.875" style="7" bestFit="1" customWidth="1"/>
    <col min="7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214</v>
      </c>
    </row>
    <row r="6" spans="1:7">
      <c r="B6" s="7" t="s">
        <v>215</v>
      </c>
      <c r="F6" s="35">
        <v>23215</v>
      </c>
    </row>
    <row r="7" spans="1:7">
      <c r="F7" s="35"/>
    </row>
    <row r="8" spans="1:7">
      <c r="F8" s="35"/>
    </row>
    <row r="9" spans="1:7">
      <c r="C9" s="7" t="s">
        <v>203</v>
      </c>
      <c r="F9" s="35"/>
    </row>
    <row r="10" spans="1:7" ht="24.75" thickBot="1">
      <c r="D10" s="34" t="s">
        <v>204</v>
      </c>
      <c r="F10" s="36">
        <f>SUM(F6:F9)</f>
        <v>23215</v>
      </c>
    </row>
    <row r="11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4" sqref="A4"/>
    </sheetView>
  </sheetViews>
  <sheetFormatPr defaultRowHeight="24"/>
  <cols>
    <col min="1" max="1" width="9" style="7"/>
    <col min="2" max="2" width="11.75" style="7" bestFit="1" customWidth="1"/>
    <col min="3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216</v>
      </c>
    </row>
    <row r="6" spans="1:7">
      <c r="B6" s="7" t="s">
        <v>217</v>
      </c>
      <c r="F6" s="35"/>
    </row>
    <row r="7" spans="1:7">
      <c r="B7" s="7" t="s">
        <v>217</v>
      </c>
      <c r="F7" s="35"/>
    </row>
    <row r="8" spans="1:7">
      <c r="F8" s="35"/>
    </row>
    <row r="9" spans="1:7">
      <c r="F9" s="35"/>
    </row>
    <row r="10" spans="1:7">
      <c r="F10" s="35"/>
    </row>
    <row r="11" spans="1:7">
      <c r="C11" s="7" t="s">
        <v>203</v>
      </c>
      <c r="F11" s="35"/>
    </row>
    <row r="12" spans="1:7" ht="24.75" thickBot="1">
      <c r="D12" s="34" t="s">
        <v>204</v>
      </c>
      <c r="F12" s="36">
        <f>SUM(F6:F11)</f>
        <v>0</v>
      </c>
    </row>
    <row r="13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L24" sqref="L24"/>
    </sheetView>
  </sheetViews>
  <sheetFormatPr defaultRowHeight="24"/>
  <cols>
    <col min="1" max="1" width="9" style="7"/>
    <col min="2" max="2" width="11.75" style="7" bestFit="1" customWidth="1"/>
    <col min="3" max="16384" width="9" style="7"/>
  </cols>
  <sheetData>
    <row r="1" spans="1:7">
      <c r="A1" s="169" t="str">
        <f>+งบแสดงฐานะการเงิน!A1</f>
        <v>องค์การบริหารส่วนตำบลดอน</v>
      </c>
      <c r="B1" s="169"/>
      <c r="C1" s="169"/>
      <c r="D1" s="169"/>
      <c r="E1" s="169"/>
      <c r="F1" s="169"/>
      <c r="G1" s="169"/>
    </row>
    <row r="2" spans="1:7">
      <c r="A2" s="169" t="s">
        <v>200</v>
      </c>
      <c r="B2" s="169"/>
      <c r="C2" s="169"/>
      <c r="D2" s="169"/>
      <c r="E2" s="169"/>
      <c r="F2" s="169"/>
      <c r="G2" s="169"/>
    </row>
    <row r="3" spans="1:7">
      <c r="A3" s="169" t="str">
        <f>+'หมายเหตุ 3'!A3:G3</f>
        <v>สำหรับปี สิ้นสุดวันที่ 30 กันยายน 2558</v>
      </c>
      <c r="B3" s="169"/>
      <c r="C3" s="169"/>
      <c r="D3" s="169"/>
      <c r="E3" s="169"/>
      <c r="F3" s="169"/>
      <c r="G3" s="169"/>
    </row>
    <row r="5" spans="1:7">
      <c r="A5" s="37" t="s">
        <v>218</v>
      </c>
    </row>
    <row r="6" spans="1:7">
      <c r="B6" s="7" t="s">
        <v>219</v>
      </c>
      <c r="F6" s="35"/>
    </row>
    <row r="7" spans="1:7">
      <c r="F7" s="35"/>
    </row>
    <row r="8" spans="1:7">
      <c r="F8" s="35"/>
    </row>
    <row r="9" spans="1:7">
      <c r="F9" s="35"/>
    </row>
    <row r="10" spans="1:7">
      <c r="F10" s="35"/>
    </row>
    <row r="11" spans="1:7">
      <c r="C11" s="7" t="s">
        <v>203</v>
      </c>
      <c r="F11" s="35"/>
    </row>
    <row r="12" spans="1:7" ht="24.75" thickBot="1">
      <c r="D12" s="34" t="s">
        <v>204</v>
      </c>
      <c r="F12" s="36">
        <f>SUM(F6:F11)</f>
        <v>0</v>
      </c>
    </row>
    <row r="13" spans="1:7" ht="24.75" thickTop="1"/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43</vt:i4>
      </vt:variant>
      <vt:variant>
        <vt:lpstr>ช่วงที่มีชื่อ</vt:lpstr>
      </vt:variant>
      <vt:variant>
        <vt:i4>2</vt:i4>
      </vt:variant>
    </vt:vector>
  </HeadingPairs>
  <TitlesOfParts>
    <vt:vector size="45" baseType="lpstr">
      <vt:lpstr>รายละเอียด 1 เม.ย.58</vt:lpstr>
      <vt:lpstr>งบแสดงฐานะการเงิน</vt:lpstr>
      <vt:lpstr>งบทรัพย์สิน</vt:lpstr>
      <vt:lpstr>หมายเหตุ 3</vt:lpstr>
      <vt:lpstr>หมายเหตุ 4</vt:lpstr>
      <vt:lpstr>หมายเหตุ 5</vt:lpstr>
      <vt:lpstr>หมายเหตุ 6</vt:lpstr>
      <vt:lpstr>หมายเหตุ 7</vt:lpstr>
      <vt:lpstr>หมายเหตุ 8</vt:lpstr>
      <vt:lpstr>หมายเหตุ 9</vt:lpstr>
      <vt:lpstr>หมายเหต 11</vt:lpstr>
      <vt:lpstr>หมายเหตุ 10</vt:lpstr>
      <vt:lpstr>หมายเหตุ 12</vt:lpstr>
      <vt:lpstr>หมายเหตุ 13</vt:lpstr>
      <vt:lpstr>หมายเหตุ 14</vt:lpstr>
      <vt:lpstr>หมายเหตุ 15</vt:lpstr>
      <vt:lpstr>หมายเหตุ 16</vt:lpstr>
      <vt:lpstr>รายละเอียดแนบท้ายหมายเหตุ 16</vt:lpstr>
      <vt:lpstr>หมายเหตุ 17 </vt:lpstr>
      <vt:lpstr>ตามแผนงาน 1</vt:lpstr>
      <vt:lpstr>ตามแผนงาน 2</vt:lpstr>
      <vt:lpstr>ตามแผนงาน 3</vt:lpstr>
      <vt:lpstr>ตามแผนงาน 4</vt:lpstr>
      <vt:lpstr>ตามแผนงาน 5</vt:lpstr>
      <vt:lpstr>ตามแผนงาน 6</vt:lpstr>
      <vt:lpstr>ตามแผนงาน 7</vt:lpstr>
      <vt:lpstr>ตามแผนงาน 8</vt:lpstr>
      <vt:lpstr>ตามแผนงาน 9</vt:lpstr>
      <vt:lpstr>ตามแผนงาน 10</vt:lpstr>
      <vt:lpstr>ตามแผนงาน 11</vt:lpstr>
      <vt:lpstr>ตามแผนงาน 12</vt:lpstr>
      <vt:lpstr>ตามแผนงานรวม</vt:lpstr>
      <vt:lpstr>จ่ายจากเงินสะสม</vt:lpstr>
      <vt:lpstr>จ่ายจากเงินทุนสำรองเงินสะสม </vt:lpstr>
      <vt:lpstr>จ่ายจากเงินกู้</vt:lpstr>
      <vt:lpstr>งบแสดงผลจ่ายจากเงินรายรับ</vt:lpstr>
      <vt:lpstr>งบแสดงผลฯเงินรายรับ เงินสะสม</vt:lpstr>
      <vt:lpstr>งบแสดงผลฯเงินรายรับ สะสม ทุน</vt:lpstr>
      <vt:lpstr>งบแสดงฯเงินรายรับ สะสม ทุน กู้</vt:lpstr>
      <vt:lpstr>เปรียบเทียบ ง.ดุล</vt:lpstr>
      <vt:lpstr>เปรัยบเทียบ ง.รับจ่าย</vt:lpstr>
      <vt:lpstr>เปรียบเทียบ ง.ทรัพย์สิน</vt:lpstr>
      <vt:lpstr>คำอธิบาย</vt:lpstr>
      <vt:lpstr>งบทรัพย์สิน!Print_Area</vt:lpstr>
      <vt:lpstr>งบแสดงฐานะการเงิน!Print_Area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อารียา ปิยะมาสิกุล</dc:creator>
  <cp:lastModifiedBy>User</cp:lastModifiedBy>
  <cp:lastPrinted>2015-10-15T03:25:36Z</cp:lastPrinted>
  <dcterms:created xsi:type="dcterms:W3CDTF">2015-09-06T08:47:00Z</dcterms:created>
  <dcterms:modified xsi:type="dcterms:W3CDTF">2015-10-15T09:10:06Z</dcterms:modified>
</cp:coreProperties>
</file>